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\\share\Обмен\Производственный\Светлана Викторовна\Меню горячие завтраки 2021\"/>
    </mc:Choice>
  </mc:AlternateContent>
  <xr:revisionPtr revIDLastSave="0" documentId="13_ncr:1_{8F5509DB-79C5-49E3-8A01-6C13268DC677}" xr6:coauthVersionLast="47" xr6:coauthVersionMax="47" xr10:uidLastSave="{00000000-0000-0000-0000-000000000000}"/>
  <bookViews>
    <workbookView xWindow="-120" yWindow="-120" windowWidth="29040" windowHeight="15840" tabRatio="956" activeTab="24" xr2:uid="{00000000-000D-0000-FFFF-FFFF00000000}"/>
  </bookViews>
  <sheets>
    <sheet name="1 д" sheetId="8" r:id="rId1"/>
    <sheet name="2 д" sheetId="3" r:id="rId2"/>
    <sheet name="3 д" sheetId="5" r:id="rId3"/>
    <sheet name="4д" sheetId="6" r:id="rId4"/>
    <sheet name="5д" sheetId="7" r:id="rId5"/>
    <sheet name="6 д" sheetId="9" r:id="rId6"/>
    <sheet name="7 д" sheetId="17" r:id="rId7"/>
    <sheet name="8 д" sheetId="20" r:id="rId8"/>
    <sheet name="9 д" sheetId="21" r:id="rId9"/>
    <sheet name="10 д" sheetId="18" r:id="rId10"/>
    <sheet name="11 д" sheetId="19" r:id="rId11"/>
    <sheet name="12 д" sheetId="22" r:id="rId12"/>
    <sheet name="13 д" sheetId="10" r:id="rId13"/>
    <sheet name="14 д" sheetId="11" r:id="rId14"/>
    <sheet name="15 д" sheetId="12" r:id="rId15"/>
    <sheet name="16 д" sheetId="13" r:id="rId16"/>
    <sheet name="17 д" sheetId="14" r:id="rId17"/>
    <sheet name="18 д" sheetId="15" r:id="rId18"/>
    <sheet name="19 д" sheetId="16" r:id="rId19"/>
    <sheet name="20 д" sheetId="24" r:id="rId20"/>
    <sheet name="21 д" sheetId="25" r:id="rId21"/>
    <sheet name="22 д" sheetId="26" r:id="rId22"/>
    <sheet name="23 д" sheetId="27" r:id="rId23"/>
    <sheet name="24 д" sheetId="23" r:id="rId24"/>
    <sheet name="Сетка-меню" sheetId="2" r:id="rId25"/>
    <sheet name="Калорийность" sheetId="4" r:id="rId26"/>
  </sheets>
  <calcPr calcId="191029"/>
</workbook>
</file>

<file path=xl/calcChain.xml><?xml version="1.0" encoding="utf-8"?>
<calcChain xmlns="http://schemas.openxmlformats.org/spreadsheetml/2006/main">
  <c r="D13" i="27" l="1"/>
  <c r="C25" i="4"/>
  <c r="G16" i="16"/>
  <c r="C24" i="4" s="1"/>
  <c r="D16" i="9"/>
  <c r="F7" i="2"/>
  <c r="E15" i="23"/>
  <c r="F15" i="23"/>
  <c r="G15" i="23"/>
  <c r="C29" i="4" s="1"/>
  <c r="H15" i="23"/>
  <c r="I15" i="23"/>
  <c r="J15" i="23"/>
  <c r="K15" i="23"/>
  <c r="L15" i="23"/>
  <c r="M15" i="23"/>
  <c r="N15" i="23"/>
  <c r="O15" i="23"/>
  <c r="P15" i="23"/>
  <c r="D15" i="23"/>
  <c r="E13" i="27"/>
  <c r="F13" i="27"/>
  <c r="G13" i="27"/>
  <c r="C28" i="4" s="1"/>
  <c r="H13" i="27"/>
  <c r="I13" i="27"/>
  <c r="J13" i="27"/>
  <c r="K13" i="27"/>
  <c r="L13" i="27"/>
  <c r="M13" i="27"/>
  <c r="N13" i="27"/>
  <c r="O13" i="27"/>
  <c r="P13" i="27"/>
  <c r="E13" i="26"/>
  <c r="F13" i="26"/>
  <c r="G13" i="26"/>
  <c r="C27" i="4" s="1"/>
  <c r="H13" i="26"/>
  <c r="I13" i="26"/>
  <c r="J13" i="26"/>
  <c r="K13" i="26"/>
  <c r="L13" i="26"/>
  <c r="M13" i="26"/>
  <c r="N13" i="26"/>
  <c r="O13" i="26"/>
  <c r="P13" i="26"/>
  <c r="E13" i="25"/>
  <c r="F13" i="25"/>
  <c r="G13" i="25"/>
  <c r="C26" i="4" s="1"/>
  <c r="H13" i="25"/>
  <c r="I13" i="25"/>
  <c r="J13" i="25"/>
  <c r="K13" i="25"/>
  <c r="L13" i="25"/>
  <c r="M13" i="25"/>
  <c r="N13" i="25"/>
  <c r="O13" i="25"/>
  <c r="P13" i="25"/>
  <c r="E13" i="24"/>
  <c r="F13" i="24"/>
  <c r="G13" i="24"/>
  <c r="H13" i="24"/>
  <c r="I13" i="24"/>
  <c r="J13" i="24"/>
  <c r="K13" i="24"/>
  <c r="L13" i="24"/>
  <c r="M13" i="24"/>
  <c r="N13" i="24"/>
  <c r="O13" i="24"/>
  <c r="P13" i="24"/>
  <c r="E16" i="16"/>
  <c r="F16" i="16"/>
  <c r="H16" i="16"/>
  <c r="I16" i="16"/>
  <c r="J16" i="16"/>
  <c r="K16" i="16"/>
  <c r="L16" i="16"/>
  <c r="M16" i="16"/>
  <c r="N16" i="16"/>
  <c r="O16" i="16"/>
  <c r="P16" i="16"/>
  <c r="D13" i="12"/>
  <c r="G14" i="10"/>
  <c r="G13" i="11"/>
  <c r="E14" i="15"/>
  <c r="F14" i="15"/>
  <c r="G14" i="15"/>
  <c r="H14" i="15"/>
  <c r="I14" i="15"/>
  <c r="J14" i="15"/>
  <c r="K14" i="15"/>
  <c r="L14" i="15"/>
  <c r="M14" i="15"/>
  <c r="N14" i="15"/>
  <c r="O14" i="15"/>
  <c r="P14" i="15"/>
  <c r="E14" i="14"/>
  <c r="F14" i="14"/>
  <c r="G14" i="14"/>
  <c r="H14" i="14"/>
  <c r="I14" i="14"/>
  <c r="J14" i="14"/>
  <c r="K14" i="14"/>
  <c r="L14" i="14"/>
  <c r="M14" i="14"/>
  <c r="N14" i="14"/>
  <c r="O14" i="14"/>
  <c r="P14" i="14"/>
  <c r="E16" i="13"/>
  <c r="F16" i="13"/>
  <c r="G16" i="13"/>
  <c r="H16" i="13"/>
  <c r="I16" i="13"/>
  <c r="J16" i="13"/>
  <c r="K16" i="13"/>
  <c r="L16" i="13"/>
  <c r="M16" i="13"/>
  <c r="N16" i="13"/>
  <c r="O16" i="13"/>
  <c r="P16" i="13"/>
  <c r="E13" i="12"/>
  <c r="F13" i="12"/>
  <c r="G13" i="12"/>
  <c r="H13" i="12"/>
  <c r="I13" i="12"/>
  <c r="J13" i="12"/>
  <c r="K13" i="12"/>
  <c r="L13" i="12"/>
  <c r="M13" i="12"/>
  <c r="N13" i="12"/>
  <c r="O13" i="12"/>
  <c r="P13" i="12"/>
  <c r="E13" i="11"/>
  <c r="F13" i="11"/>
  <c r="H13" i="11"/>
  <c r="I13" i="11"/>
  <c r="J13" i="11"/>
  <c r="K13" i="11"/>
  <c r="L13" i="11"/>
  <c r="M13" i="11"/>
  <c r="N13" i="11"/>
  <c r="O13" i="11"/>
  <c r="P13" i="11"/>
  <c r="E14" i="10"/>
  <c r="F14" i="10"/>
  <c r="H14" i="10"/>
  <c r="I14" i="10"/>
  <c r="J14" i="10"/>
  <c r="K14" i="10"/>
  <c r="L14" i="10"/>
  <c r="M14" i="10"/>
  <c r="N14" i="10"/>
  <c r="O14" i="10"/>
  <c r="P14" i="10"/>
  <c r="D15" i="22"/>
  <c r="E18" i="21"/>
  <c r="D18" i="20"/>
  <c r="E17" i="17"/>
  <c r="G17" i="17"/>
  <c r="C12" i="4" s="1"/>
  <c r="G15" i="22"/>
  <c r="C17" i="4" s="1"/>
  <c r="G16" i="19"/>
  <c r="C16" i="4" s="1"/>
  <c r="G17" i="18"/>
  <c r="C15" i="4" s="1"/>
  <c r="E15" i="22"/>
  <c r="F15" i="22"/>
  <c r="H15" i="22"/>
  <c r="I15" i="22"/>
  <c r="J15" i="22"/>
  <c r="K15" i="22"/>
  <c r="L15" i="22"/>
  <c r="M15" i="22"/>
  <c r="N15" i="22"/>
  <c r="O15" i="22"/>
  <c r="P15" i="22"/>
  <c r="E16" i="19"/>
  <c r="F16" i="19"/>
  <c r="H16" i="19"/>
  <c r="I16" i="19"/>
  <c r="J16" i="19"/>
  <c r="K16" i="19"/>
  <c r="L16" i="19"/>
  <c r="M16" i="19"/>
  <c r="N16" i="19"/>
  <c r="O16" i="19"/>
  <c r="P16" i="19"/>
  <c r="E17" i="18"/>
  <c r="F17" i="18"/>
  <c r="H17" i="18"/>
  <c r="I17" i="18"/>
  <c r="J17" i="18"/>
  <c r="K17" i="18"/>
  <c r="L17" i="18"/>
  <c r="M17" i="18"/>
  <c r="N17" i="18"/>
  <c r="O17" i="18"/>
  <c r="P17" i="18"/>
  <c r="F18" i="21"/>
  <c r="G18" i="21"/>
  <c r="C14" i="4" s="1"/>
  <c r="H18" i="21"/>
  <c r="I18" i="21"/>
  <c r="J18" i="21"/>
  <c r="K18" i="21"/>
  <c r="L18" i="21"/>
  <c r="M18" i="21"/>
  <c r="N18" i="21"/>
  <c r="O18" i="21"/>
  <c r="P18" i="21"/>
  <c r="D18" i="21"/>
  <c r="E18" i="20"/>
  <c r="F18" i="20"/>
  <c r="G18" i="20"/>
  <c r="C13" i="4" s="1"/>
  <c r="H18" i="20"/>
  <c r="I18" i="20"/>
  <c r="J18" i="20"/>
  <c r="K18" i="20"/>
  <c r="L18" i="20"/>
  <c r="M18" i="20"/>
  <c r="N18" i="20"/>
  <c r="O18" i="20"/>
  <c r="P18" i="20"/>
  <c r="F17" i="17"/>
  <c r="H17" i="17"/>
  <c r="I17" i="17"/>
  <c r="J17" i="17"/>
  <c r="K17" i="17"/>
  <c r="L17" i="17"/>
  <c r="M17" i="17"/>
  <c r="N17" i="17"/>
  <c r="O17" i="17"/>
  <c r="P17" i="17"/>
  <c r="E16" i="9"/>
  <c r="F16" i="9"/>
  <c r="G16" i="9"/>
  <c r="H16" i="9"/>
  <c r="I16" i="9"/>
  <c r="J16" i="9"/>
  <c r="K16" i="9"/>
  <c r="L16" i="9"/>
  <c r="M16" i="9"/>
  <c r="N16" i="9"/>
  <c r="O16" i="9"/>
  <c r="P16" i="9"/>
  <c r="E17" i="7"/>
  <c r="F17" i="7"/>
  <c r="G17" i="7"/>
  <c r="H17" i="7"/>
  <c r="I17" i="7"/>
  <c r="J17" i="7"/>
  <c r="K17" i="7"/>
  <c r="L17" i="7"/>
  <c r="M17" i="7"/>
  <c r="N17" i="7"/>
  <c r="O17" i="7"/>
  <c r="P17" i="7"/>
  <c r="E16" i="6"/>
  <c r="F16" i="6"/>
  <c r="G16" i="6"/>
  <c r="H16" i="6"/>
  <c r="I16" i="6"/>
  <c r="J16" i="6"/>
  <c r="K16" i="6"/>
  <c r="L16" i="6"/>
  <c r="M16" i="6"/>
  <c r="N16" i="6"/>
  <c r="O16" i="6"/>
  <c r="P16" i="6"/>
  <c r="E14" i="5"/>
  <c r="F14" i="5"/>
  <c r="G14" i="5"/>
  <c r="H14" i="5"/>
  <c r="I14" i="5"/>
  <c r="J14" i="5"/>
  <c r="K14" i="5"/>
  <c r="L14" i="5"/>
  <c r="M14" i="5"/>
  <c r="N14" i="5"/>
  <c r="O14" i="5"/>
  <c r="P14" i="5"/>
  <c r="E16" i="3"/>
  <c r="F16" i="3"/>
  <c r="G16" i="3"/>
  <c r="H16" i="3"/>
  <c r="I16" i="3"/>
  <c r="J16" i="3"/>
  <c r="K16" i="3"/>
  <c r="L16" i="3"/>
  <c r="M16" i="3"/>
  <c r="N16" i="3"/>
  <c r="O16" i="3"/>
  <c r="P16" i="3"/>
  <c r="E16" i="8"/>
  <c r="F16" i="8"/>
  <c r="G16" i="8"/>
  <c r="H16" i="8"/>
  <c r="I16" i="8"/>
  <c r="J16" i="8"/>
  <c r="K16" i="8"/>
  <c r="L16" i="8"/>
  <c r="M16" i="8"/>
  <c r="N16" i="8"/>
  <c r="O16" i="8"/>
  <c r="P16" i="8"/>
  <c r="D17" i="7"/>
  <c r="D16" i="6"/>
  <c r="D14" i="5"/>
  <c r="D16" i="3"/>
  <c r="D16" i="8"/>
  <c r="H4" i="2"/>
  <c r="D13" i="11"/>
  <c r="D7" i="2"/>
  <c r="D6" i="2"/>
  <c r="D5" i="2"/>
  <c r="D17" i="17"/>
  <c r="A23" i="2"/>
  <c r="A22" i="2"/>
  <c r="A21" i="2"/>
  <c r="A20" i="2"/>
  <c r="A19" i="2"/>
  <c r="D13" i="24"/>
  <c r="H23" i="2"/>
  <c r="L19" i="2"/>
  <c r="F19" i="2"/>
  <c r="D19" i="2"/>
  <c r="D18" i="2"/>
  <c r="C21" i="2"/>
  <c r="B21" i="2"/>
  <c r="D13" i="26"/>
  <c r="D16" i="13"/>
  <c r="C19" i="13" s="1"/>
  <c r="D14" i="15"/>
  <c r="D14" i="14"/>
  <c r="D14" i="10"/>
  <c r="B5" i="2"/>
  <c r="D16" i="19"/>
  <c r="E7" i="2"/>
  <c r="K21" i="2"/>
  <c r="G18" i="2"/>
  <c r="E16" i="2"/>
  <c r="D17" i="18"/>
  <c r="B18" i="2"/>
  <c r="B19" i="2"/>
  <c r="D16" i="16"/>
  <c r="D13" i="25"/>
  <c r="K10" i="2"/>
  <c r="L6" i="2"/>
  <c r="L5" i="2"/>
  <c r="K6" i="2"/>
  <c r="K5" i="2"/>
  <c r="H12" i="2"/>
  <c r="H6" i="2"/>
  <c r="E29" i="4" l="1"/>
  <c r="C22" i="7"/>
  <c r="C21" i="7"/>
  <c r="H10" i="2"/>
  <c r="E10" i="2"/>
  <c r="C18" i="11" l="1"/>
  <c r="C16" i="11"/>
  <c r="C17" i="11"/>
  <c r="G23" i="2"/>
  <c r="G22" i="2"/>
  <c r="G20" i="2"/>
  <c r="G17" i="2"/>
  <c r="G16" i="2"/>
  <c r="G15" i="2"/>
  <c r="A18" i="2"/>
  <c r="A17" i="2"/>
  <c r="A15" i="2"/>
  <c r="C18" i="26"/>
  <c r="C21" i="13"/>
  <c r="C20" i="13"/>
  <c r="C22" i="21"/>
  <c r="C23" i="21"/>
  <c r="C21" i="21"/>
  <c r="C20" i="16"/>
  <c r="C21" i="16"/>
  <c r="C19" i="16"/>
  <c r="C19" i="19"/>
  <c r="C20" i="19"/>
  <c r="C21" i="19"/>
  <c r="E15" i="2"/>
  <c r="E20" i="2"/>
  <c r="E17" i="2"/>
  <c r="E19" i="2"/>
  <c r="C22" i="20"/>
  <c r="C23" i="20"/>
  <c r="C21" i="20"/>
  <c r="B20" i="2"/>
  <c r="B16" i="2"/>
  <c r="B15" i="2"/>
  <c r="B17" i="2"/>
  <c r="B23" i="2"/>
  <c r="B22" i="2"/>
  <c r="C16" i="27"/>
  <c r="K20" i="2"/>
  <c r="K15" i="2"/>
  <c r="C16" i="26"/>
  <c r="C10" i="27"/>
  <c r="K23" i="2"/>
  <c r="K16" i="2"/>
  <c r="C18" i="27"/>
  <c r="C17" i="27"/>
  <c r="J20" i="2"/>
  <c r="J15" i="2"/>
  <c r="J23" i="2"/>
  <c r="J22" i="2"/>
  <c r="J16" i="2"/>
  <c r="C17" i="26"/>
  <c r="C16" i="25"/>
  <c r="I19" i="2"/>
  <c r="I23" i="2"/>
  <c r="I20" i="2"/>
  <c r="I16" i="2"/>
  <c r="I15" i="2"/>
  <c r="C18" i="25"/>
  <c r="C17" i="25"/>
  <c r="C17" i="24"/>
  <c r="C18" i="24"/>
  <c r="C16" i="24"/>
  <c r="H19" i="2"/>
  <c r="C10" i="24"/>
  <c r="H20" i="2"/>
  <c r="H16" i="2"/>
  <c r="H15" i="2"/>
  <c r="C20" i="23"/>
  <c r="C21" i="23"/>
  <c r="C19" i="23"/>
  <c r="L23" i="2"/>
  <c r="L22" i="2"/>
  <c r="L20" i="2"/>
  <c r="L17" i="2"/>
  <c r="L16" i="2"/>
  <c r="L15" i="2"/>
  <c r="C19" i="22" l="1"/>
  <c r="C20" i="22"/>
  <c r="C18" i="22"/>
  <c r="C19" i="18"/>
  <c r="C20" i="18"/>
  <c r="C21" i="18"/>
  <c r="D16" i="2"/>
  <c r="D20" i="2"/>
  <c r="F15" i="2"/>
  <c r="F23" i="2"/>
  <c r="F17" i="2"/>
  <c r="F18" i="2"/>
  <c r="F20" i="2"/>
  <c r="D15" i="2"/>
  <c r="C23" i="2"/>
  <c r="C22" i="2"/>
  <c r="C20" i="2"/>
  <c r="C19" i="2"/>
  <c r="C18" i="2"/>
  <c r="C17" i="2"/>
  <c r="C16" i="2"/>
  <c r="C15" i="2"/>
  <c r="D17" i="2"/>
  <c r="D23" i="2"/>
  <c r="D22" i="2"/>
  <c r="E23" i="2"/>
  <c r="E22" i="2"/>
  <c r="A8" i="2"/>
  <c r="A7" i="2"/>
  <c r="A6" i="2"/>
  <c r="C21" i="6"/>
  <c r="C22" i="6"/>
  <c r="C20" i="6"/>
  <c r="D10" i="2"/>
  <c r="C21" i="17"/>
  <c r="C25" i="23" s="1"/>
  <c r="C23" i="17"/>
  <c r="C22" i="17"/>
  <c r="C26" i="23" s="1"/>
  <c r="C27" i="23" l="1"/>
  <c r="C26" i="22"/>
  <c r="C24" i="22"/>
  <c r="C25" i="22"/>
  <c r="B4" i="2"/>
  <c r="F4" i="2"/>
  <c r="C20" i="9"/>
  <c r="C21" i="9"/>
  <c r="C11" i="4"/>
  <c r="D11" i="4" s="1"/>
  <c r="C19" i="9"/>
  <c r="C10" i="4"/>
  <c r="D10" i="4" s="1"/>
  <c r="E5" i="2"/>
  <c r="C20" i="7"/>
  <c r="E4" i="2"/>
  <c r="D4" i="2"/>
  <c r="F12" i="2"/>
  <c r="F11" i="2"/>
  <c r="F8" i="2"/>
  <c r="F6" i="2"/>
  <c r="E6" i="2"/>
  <c r="C18" i="5"/>
  <c r="C19" i="5"/>
  <c r="C17" i="5"/>
  <c r="C8" i="2"/>
  <c r="C7" i="4"/>
  <c r="C20" i="3"/>
  <c r="F9" i="2"/>
  <c r="C17" i="15"/>
  <c r="C11" i="10"/>
  <c r="L9" i="2"/>
  <c r="L4" i="2"/>
  <c r="C18" i="15"/>
  <c r="C19" i="15"/>
  <c r="C23" i="4"/>
  <c r="D23" i="4" s="1"/>
  <c r="L12" i="2"/>
  <c r="L10" i="2"/>
  <c r="J5" i="2"/>
  <c r="J7" i="2"/>
  <c r="J6" i="2"/>
  <c r="K9" i="2"/>
  <c r="C18" i="14"/>
  <c r="C19" i="14"/>
  <c r="C22" i="4"/>
  <c r="D22" i="4" s="1"/>
  <c r="C17" i="14"/>
  <c r="J9" i="2"/>
  <c r="J8" i="2"/>
  <c r="J4" i="2"/>
  <c r="C21" i="4"/>
  <c r="D21" i="4" s="1"/>
  <c r="J11" i="2"/>
  <c r="I9" i="2"/>
  <c r="H9" i="2"/>
  <c r="C10" i="12"/>
  <c r="C10" i="11"/>
  <c r="C19" i="4"/>
  <c r="D19" i="4" s="1"/>
  <c r="G12" i="2"/>
  <c r="G11" i="2"/>
  <c r="G9" i="2"/>
  <c r="G8" i="2"/>
  <c r="G6" i="2"/>
  <c r="G4" i="2"/>
  <c r="A11" i="2"/>
  <c r="A9" i="2"/>
  <c r="A5" i="2"/>
  <c r="A4" i="2"/>
  <c r="C18" i="4"/>
  <c r="C19" i="10"/>
  <c r="C18" i="10"/>
  <c r="C17" i="10"/>
  <c r="C21" i="8"/>
  <c r="C22" i="8"/>
  <c r="C23" i="8"/>
  <c r="C6" i="4"/>
  <c r="K12" i="2"/>
  <c r="K4" i="2"/>
  <c r="C4" i="2"/>
  <c r="E9" i="2"/>
  <c r="D9" i="2"/>
  <c r="B9" i="2"/>
  <c r="C21" i="3"/>
  <c r="C22" i="3"/>
  <c r="E12" i="2"/>
  <c r="E11" i="2"/>
  <c r="I10" i="2"/>
  <c r="J12" i="2"/>
  <c r="C16" i="12"/>
  <c r="I11" i="2"/>
  <c r="C9" i="2"/>
  <c r="I4" i="2"/>
  <c r="I5" i="2"/>
  <c r="C20" i="4"/>
  <c r="C18" i="12"/>
  <c r="C17" i="12"/>
  <c r="C8" i="4"/>
  <c r="C12" i="2"/>
  <c r="C6" i="2"/>
  <c r="D12" i="2"/>
  <c r="D8" i="2"/>
  <c r="B12" i="2"/>
  <c r="B11" i="2"/>
  <c r="B8" i="2"/>
  <c r="B7" i="2"/>
  <c r="B6" i="2"/>
  <c r="C9" i="4"/>
  <c r="D9" i="4" s="1"/>
  <c r="E17" i="4"/>
  <c r="D29" i="4"/>
  <c r="D28" i="4"/>
  <c r="D27" i="4"/>
  <c r="D26" i="4"/>
  <c r="D25" i="4"/>
  <c r="D24" i="4"/>
  <c r="D17" i="4"/>
  <c r="D16" i="4"/>
  <c r="D15" i="4"/>
  <c r="D14" i="4"/>
  <c r="D13" i="4"/>
  <c r="D12" i="4"/>
  <c r="C23" i="15" l="1"/>
  <c r="C24" i="15"/>
  <c r="C26" i="9"/>
  <c r="C25" i="9"/>
  <c r="C27" i="9"/>
  <c r="C25" i="15"/>
  <c r="E23" i="4"/>
  <c r="D18" i="4"/>
  <c r="D20" i="4"/>
  <c r="D8" i="4"/>
  <c r="D7" i="4"/>
  <c r="D6" i="4"/>
  <c r="E11" i="4"/>
  <c r="F11" i="4" s="1"/>
  <c r="C30" i="4"/>
  <c r="D30" i="4" l="1"/>
</calcChain>
</file>

<file path=xl/sharedStrings.xml><?xml version="1.0" encoding="utf-8"?>
<sst xmlns="http://schemas.openxmlformats.org/spreadsheetml/2006/main" count="1063" uniqueCount="287">
  <si>
    <t>белки</t>
  </si>
  <si>
    <t>жиры</t>
  </si>
  <si>
    <t>углеводы</t>
  </si>
  <si>
    <t>Сетка примерного цикличного 24-х дневного меню горячих завтраков, для питания детей в возрасте с 7 до 11 лет. Разработчик АО "КШП "Центральный"</t>
  </si>
  <si>
    <t>1 день</t>
  </si>
  <si>
    <t>2 день</t>
  </si>
  <si>
    <t>3 день</t>
  </si>
  <si>
    <t>4 день</t>
  </si>
  <si>
    <t>5 день</t>
  </si>
  <si>
    <t>6 день</t>
  </si>
  <si>
    <t>13 день</t>
  </si>
  <si>
    <t>14 день</t>
  </si>
  <si>
    <t>15 день</t>
  </si>
  <si>
    <t>16 день</t>
  </si>
  <si>
    <t>17 день</t>
  </si>
  <si>
    <t>18 день</t>
  </si>
  <si>
    <t>7 день</t>
  </si>
  <si>
    <t>8 день</t>
  </si>
  <si>
    <t>9 день</t>
  </si>
  <si>
    <t>10 день</t>
  </si>
  <si>
    <t>11 день</t>
  </si>
  <si>
    <t>12 день</t>
  </si>
  <si>
    <t>19 день</t>
  </si>
  <si>
    <t>20 день</t>
  </si>
  <si>
    <t>21 день</t>
  </si>
  <si>
    <t>22 день</t>
  </si>
  <si>
    <t>23 день</t>
  </si>
  <si>
    <t>24 день</t>
  </si>
  <si>
    <t>Распределение энергетической ценности (калорийности) горячего завтрака</t>
  </si>
  <si>
    <t>Суточная потребность в пищевых веществах (СаНПиН2.4.1.5.2409-08 Таблица 2)</t>
  </si>
  <si>
    <t>Завтрак</t>
  </si>
  <si>
    <t>ккал</t>
  </si>
  <si>
    <t>%</t>
  </si>
  <si>
    <t>дни</t>
  </si>
  <si>
    <t>Итого</t>
  </si>
  <si>
    <t>Сезон осенне-зимне-весенний</t>
  </si>
  <si>
    <t>Первая неделя</t>
  </si>
  <si>
    <t>Первый день (1)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</si>
  <si>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</si>
  <si>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</si>
  <si>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</si>
  <si>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</si>
  <si>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</si>
  <si>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</si>
  <si>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</si>
  <si>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</si>
  <si>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всего</t>
  </si>
  <si>
    <t>Ca</t>
  </si>
  <si>
    <t>Mg</t>
  </si>
  <si>
    <t>P</t>
  </si>
  <si>
    <t>Fe</t>
  </si>
  <si>
    <t>А,мг</t>
  </si>
  <si>
    <t>РЭ,мкг</t>
  </si>
  <si>
    <t>ТЭ,мг</t>
  </si>
  <si>
    <t>В1,мг</t>
  </si>
  <si>
    <t>С,мг</t>
  </si>
  <si>
    <t xml:space="preserve">Завтрак </t>
  </si>
  <si>
    <t>Бутерброд с маслом сливочным/шоколадным</t>
  </si>
  <si>
    <t>25/10</t>
  </si>
  <si>
    <t>20</t>
  </si>
  <si>
    <t>Чай с сахаром и лимоном</t>
  </si>
  <si>
    <t>200/7</t>
  </si>
  <si>
    <t/>
  </si>
  <si>
    <t>Хлеб витаминный ржано-пшеничный</t>
  </si>
  <si>
    <t>Итого за прием</t>
  </si>
  <si>
    <t>№ рецептуры</t>
  </si>
  <si>
    <t>3-2004 (Хлебпродинформ)</t>
  </si>
  <si>
    <t xml:space="preserve">Српедняя калорийность за 6 дней (1 неделя) </t>
  </si>
  <si>
    <t>Второй день (2)</t>
  </si>
  <si>
    <t>20-2011(Пермь)</t>
  </si>
  <si>
    <t>378-2011(Дели принт)</t>
  </si>
  <si>
    <t>516-2004 (Москва)</t>
  </si>
  <si>
    <t>Макаронные изделия отварные</t>
  </si>
  <si>
    <t>437-2004 (Москва)</t>
  </si>
  <si>
    <t>106-2006 (Москва)</t>
  </si>
  <si>
    <t>Клубнично-вишневый чай</t>
  </si>
  <si>
    <t>Хлеб витаминный пшеничный</t>
  </si>
  <si>
    <t>431-2004(Хлебпродинформ)</t>
  </si>
  <si>
    <t>Печень по - Строгановски</t>
  </si>
  <si>
    <t>45/45</t>
  </si>
  <si>
    <t>Третий день (3)</t>
  </si>
  <si>
    <t>312-2011(Дели принт)</t>
  </si>
  <si>
    <t>Пюре  картофельное</t>
  </si>
  <si>
    <t>671-2006(Москва)</t>
  </si>
  <si>
    <t>90/5</t>
  </si>
  <si>
    <t>Напиток теплый из ягод</t>
  </si>
  <si>
    <t>200</t>
  </si>
  <si>
    <t>345-2011(Дели принт)</t>
  </si>
  <si>
    <t>Четвертый день (4)</t>
  </si>
  <si>
    <t>Чахохбили "По-школьному"</t>
  </si>
  <si>
    <t>Рис припущенный с овощами</t>
  </si>
  <si>
    <t>150</t>
  </si>
  <si>
    <t>60-2011(Москва)</t>
  </si>
  <si>
    <t>371-2004(Хлебпродинформ)</t>
  </si>
  <si>
    <t>Йогурт в инд. уп.</t>
  </si>
  <si>
    <t>43-2004(Хлебпродинформ)</t>
  </si>
  <si>
    <t>40-2004(Хлебпродинформ)</t>
  </si>
  <si>
    <t>Сырники из творога со сгущенным молоком</t>
  </si>
  <si>
    <t>Или с соусом клубничным</t>
  </si>
  <si>
    <t>Или с соусом сливочно - ванильным</t>
  </si>
  <si>
    <t>854-2011(Сб.рец. Могильного)</t>
  </si>
  <si>
    <t>465-2011(Дели принт)</t>
  </si>
  <si>
    <t>189-2011(Дели принт)</t>
  </si>
  <si>
    <t>7-2011 (Москва)</t>
  </si>
  <si>
    <t>Бутерброд с маслом и сыром.</t>
  </si>
  <si>
    <t>693-2004(Москва)</t>
  </si>
  <si>
    <t>Какао с молоком</t>
  </si>
  <si>
    <t>170/20</t>
  </si>
  <si>
    <t>Третья неделя</t>
  </si>
  <si>
    <t>2-2011(Дели принт)</t>
  </si>
  <si>
    <t xml:space="preserve">Бутерброд с джемом </t>
  </si>
  <si>
    <t>25/20</t>
  </si>
  <si>
    <t>262-1996 (Москва)</t>
  </si>
  <si>
    <t xml:space="preserve">Каша молочная жидкая с маслом сливочным </t>
  </si>
  <si>
    <t>200/5</t>
  </si>
  <si>
    <t>685-2004 (Хлебпродинформ)</t>
  </si>
  <si>
    <t>Чай с сахаром и молоком</t>
  </si>
  <si>
    <t>52-2011(Сб.рец.)</t>
  </si>
  <si>
    <t xml:space="preserve">Овощное рагу </t>
  </si>
  <si>
    <t>Пятый день (5)</t>
  </si>
  <si>
    <t>Помидоры свежие (порционно)</t>
  </si>
  <si>
    <t>210-2004(Хлебпродинформ)</t>
  </si>
  <si>
    <t>Чайный микс из вишни, клубники и апельсинов</t>
  </si>
  <si>
    <t>340-2004 (Хлебпродинформ)</t>
  </si>
  <si>
    <t xml:space="preserve">Бутерброд с сыром </t>
  </si>
  <si>
    <t>692-2004 (Хлебпродинформ)</t>
  </si>
  <si>
    <t>Кофейный напиток с молоком</t>
  </si>
  <si>
    <t>12-2011(Дели принт)</t>
  </si>
  <si>
    <t>Бутерброд с джемом и маслом сливочным</t>
  </si>
  <si>
    <t>20/20/10</t>
  </si>
  <si>
    <t>Фрукт (посчитана средняя пищевая ценность яблок, апельсин)</t>
  </si>
  <si>
    <t>108-2011(Пермь)</t>
  </si>
  <si>
    <t>Гречка отварная с овощами</t>
  </si>
  <si>
    <t>Компот теплый из свежих фруктов</t>
  </si>
  <si>
    <t>342-2011(Дели принт)</t>
  </si>
  <si>
    <t>451-2011(Пермь)</t>
  </si>
  <si>
    <t>200/10</t>
  </si>
  <si>
    <t>422-2011(Сб.рец.Могильного)</t>
  </si>
  <si>
    <t>Чай с сахаром</t>
  </si>
  <si>
    <t>100/ 50</t>
  </si>
  <si>
    <t>20-2011 (Пермь)</t>
  </si>
  <si>
    <t>Нарезка из свежих овощей (томаты, огурцы) с зеленью и маслом растительным</t>
  </si>
  <si>
    <t>10- 2011(Дели принт)</t>
  </si>
  <si>
    <t>Шестой день (6)</t>
  </si>
  <si>
    <t>Кисломолочный напиток в инд.упак. (снежок, кефир, ряженка, йогурт)</t>
  </si>
  <si>
    <t>167-2004(Хлебпродинформ)</t>
  </si>
  <si>
    <t>Каша пшеничная с маслом сливочным</t>
  </si>
  <si>
    <t>388-2011(Дели принт)</t>
  </si>
  <si>
    <t>Напиток теплый из плодов шиповника</t>
  </si>
  <si>
    <t>686-2004(Хлебпродинформ)</t>
  </si>
  <si>
    <t>Чайный коктейль из апельсина, винограда и яблока</t>
  </si>
  <si>
    <t>120/30</t>
  </si>
  <si>
    <t>209-2011(Москва)</t>
  </si>
  <si>
    <t>Жаркое из филе куриного</t>
  </si>
  <si>
    <t>Салат из свежих овощей с пекинской капустой</t>
  </si>
  <si>
    <t>15-2004г.(Москва)</t>
  </si>
  <si>
    <t>74-2004(Хлебпродинформ)</t>
  </si>
  <si>
    <t>или Нарезка из свежих овощей (огурцы, помидоры)</t>
  </si>
  <si>
    <t>Винегрет овощной  (в меню до 1 марта с луком репчатым, после 1 марта с луком зеленым)</t>
  </si>
  <si>
    <t>7-2011(Москва)</t>
  </si>
  <si>
    <t xml:space="preserve">Горячий бутерброд с сыром </t>
  </si>
  <si>
    <t>Или Салат из свеклы с огурцом соленым</t>
  </si>
  <si>
    <t>Салат из свежей капусты с морковью, или с яблоком, или с огурцом, или с перцем</t>
  </si>
  <si>
    <t>20/10/10</t>
  </si>
  <si>
    <t>67-2011 (Дели принт)</t>
  </si>
  <si>
    <t>Четвертая неделя</t>
  </si>
  <si>
    <t>314-2004(Хлебпродинформ)</t>
  </si>
  <si>
    <t>Или с соусом вишневым</t>
  </si>
  <si>
    <t>или "Зебра творожная" с молоком сгущеным</t>
  </si>
  <si>
    <t xml:space="preserve">Люля-кебаб из филе куриного </t>
  </si>
  <si>
    <t>90</t>
  </si>
  <si>
    <t>или Сырники из творога со сгущенным молоком</t>
  </si>
  <si>
    <t>874-2011(Сб.рец. Могильного)</t>
  </si>
  <si>
    <t>Пудинг творожный с цукатами со сгущенным молоком</t>
  </si>
  <si>
    <t>Вторая неделя</t>
  </si>
  <si>
    <t>65-2017 (Москва)</t>
  </si>
  <si>
    <t>386-1996г.(Москва)</t>
  </si>
  <si>
    <t>14/1; 15/1-2011(Дели принт)</t>
  </si>
  <si>
    <t>Нарезка из свежих огурцов с маслом растительным, зеленью</t>
  </si>
  <si>
    <t xml:space="preserve">или Котлета "Лакомка" из филе куриного с маслом сливочным </t>
  </si>
  <si>
    <t>265-2011(Сб.рец. Могильного)</t>
  </si>
  <si>
    <t>50/150</t>
  </si>
  <si>
    <t>101-2004(Хлебпродинформ)</t>
  </si>
  <si>
    <t>Чайный Дюшес</t>
  </si>
  <si>
    <t>201-2004(Хлебпродинформ)</t>
  </si>
  <si>
    <t>Плов из филе куриного</t>
  </si>
  <si>
    <t>388-2011(Москва)</t>
  </si>
  <si>
    <t>Чай с шиповником</t>
  </si>
  <si>
    <t>Фарфалле с рубленным цыпленком в соусе из томатов и сыром</t>
  </si>
  <si>
    <t>53-2004(Хлебпродинформ)</t>
  </si>
  <si>
    <t>Гречка вязкая</t>
  </si>
  <si>
    <t>67-2011(Дели принт)</t>
  </si>
  <si>
    <t>Сложный гарнир (картофельное пюре, капуста тушеная)</t>
  </si>
  <si>
    <t>64-2011(Дели принт)</t>
  </si>
  <si>
    <t>или Салат "Лучик"</t>
  </si>
  <si>
    <t>Рыба томленая в сметанном соусе в овощами</t>
  </si>
  <si>
    <t>Салат "Фабричный" (в меню до 1 марта с луком репчатым, после 1 марта с луком зеленым)</t>
  </si>
  <si>
    <t>34-2004(Хлебпродинформ)</t>
  </si>
  <si>
    <t>461-2011(Пермь)</t>
  </si>
  <si>
    <t>Второй день (2 д)</t>
  </si>
  <si>
    <t>130-2004(Хлебпродинформ)</t>
  </si>
  <si>
    <t>Каша овсяная с грушей, маслом сливочным</t>
  </si>
  <si>
    <t>Третий день (3 д)</t>
  </si>
  <si>
    <t>175-2011(Дели принт)</t>
  </si>
  <si>
    <t>Каша "Дружба" (рис, пшено)</t>
  </si>
  <si>
    <t>200/ 5</t>
  </si>
  <si>
    <t>Четвертый день (4 д)</t>
  </si>
  <si>
    <t>342-2004(Хлебпродинформ)</t>
  </si>
  <si>
    <t>Омлет, запеченый с сыром</t>
  </si>
  <si>
    <t>167-2004 (Хлебпродинформ)</t>
  </si>
  <si>
    <t>670-2006(Москва)</t>
  </si>
  <si>
    <t>107-2011(Дели принт)</t>
  </si>
  <si>
    <t>Первый день (1 д)</t>
  </si>
  <si>
    <t>Пятый день (5 д)</t>
  </si>
  <si>
    <t>Шестой день (6 д)</t>
  </si>
  <si>
    <t>Фишкейки с соусом</t>
  </si>
  <si>
    <t xml:space="preserve">белки </t>
  </si>
  <si>
    <t>норма</t>
  </si>
  <si>
    <t>20/5/20</t>
  </si>
  <si>
    <t>Десерт творожный</t>
  </si>
  <si>
    <t>45</t>
  </si>
  <si>
    <t>10-2011(Москва)</t>
  </si>
  <si>
    <t>или Горячий бутерброд с помидором и сыром</t>
  </si>
  <si>
    <t>Или Салат "Здоровье"</t>
  </si>
  <si>
    <t>Горячий бутерброд со сметаной и сыром</t>
  </si>
  <si>
    <t>15-2011(Москва)</t>
  </si>
  <si>
    <t>или Плов из индейки</t>
  </si>
  <si>
    <t>266-2011((Сб.рец. Могильного)</t>
  </si>
  <si>
    <t>или Жаркое из индейки</t>
  </si>
  <si>
    <t>229-2011(Москва)</t>
  </si>
  <si>
    <t>Каша кукурузная на молоке</t>
  </si>
  <si>
    <t>Салат из свежей капусты с перцем, или морковью (в меню до 1 марта)</t>
  </si>
  <si>
    <t>или Салат "Каприз"</t>
  </si>
  <si>
    <t>463-2004(Хлебпродинформ)</t>
  </si>
  <si>
    <t>или Салат "Зимний"</t>
  </si>
  <si>
    <t>Салат "Нежный"</t>
  </si>
  <si>
    <t>Печень, тушеная в соусе с овощами</t>
  </si>
  <si>
    <t>Салат из пекинской капусты с огурцом и кукурузой</t>
  </si>
  <si>
    <t>Или Огурцы соленые</t>
  </si>
  <si>
    <t>70-2011(Дели принт)</t>
  </si>
  <si>
    <t>39-2011(Дели принт)</t>
  </si>
  <si>
    <t>Компот теплый из кураги</t>
  </si>
  <si>
    <t>348-2011(Дели Принт)</t>
  </si>
  <si>
    <t>Бефстроганов из филе куриного</t>
  </si>
  <si>
    <t>245-2011(Дели принт)</t>
  </si>
  <si>
    <t>или Салат Витаминный (с пек.кап.)</t>
  </si>
  <si>
    <t>или Рыба, запеченная с сыром</t>
  </si>
  <si>
    <t>Бифштекс "По-Домашнему" с маслом сливочным</t>
  </si>
  <si>
    <t xml:space="preserve">90/5 </t>
  </si>
  <si>
    <t>200/ 6</t>
  </si>
  <si>
    <t>или Ежики мясные, запеченные с соусом сметанно-томатным</t>
  </si>
  <si>
    <t>Котлета "Загадка" с соусом сметанно-томатным</t>
  </si>
  <si>
    <t xml:space="preserve">Нарезка из свежих овощей (томаты, огурцы) с маслом растительным </t>
  </si>
  <si>
    <t>Или Рыба запеченная в омлете</t>
  </si>
  <si>
    <t>148-2002(Санкт Петербург)</t>
  </si>
  <si>
    <t>150-2002(Санкт-Петербург)</t>
  </si>
  <si>
    <t>Картофель тушеный</t>
  </si>
  <si>
    <t>285-2004(Хлебпродинформ)</t>
  </si>
  <si>
    <t>40/ 160</t>
  </si>
  <si>
    <t>или Запеканка из творога со сгущенным молоком</t>
  </si>
  <si>
    <t>223-2011(Сб.рец.)</t>
  </si>
  <si>
    <t>50/ 50</t>
  </si>
  <si>
    <t>Омлет, запеченный натуральный с маслом сливочным</t>
  </si>
  <si>
    <t>150/ 5</t>
  </si>
  <si>
    <t>Биточки мясные с маслом сливочным</t>
  </si>
  <si>
    <t>40/50</t>
  </si>
  <si>
    <t xml:space="preserve">Мучное или кондитерское изделие промышленного производства </t>
  </si>
  <si>
    <t xml:space="preserve">или Мучное или кондитерское изделие промышленного производства </t>
  </si>
  <si>
    <t>средняя за 6 дней 1 неделя</t>
  </si>
  <si>
    <t>средняя за 6 дней 2 неделя</t>
  </si>
  <si>
    <t>средняя за 6 дней 3 неделя</t>
  </si>
  <si>
    <t>или Тефтели мясные с соусом сметанно-томатным</t>
  </si>
  <si>
    <t>157-2004 (Хлебпродинформ)</t>
  </si>
  <si>
    <t>средняя за 6 дней 4 неделя</t>
  </si>
  <si>
    <t>или Гуляш из мяса</t>
  </si>
  <si>
    <t>Котлеты мясные с соусом сметанно-томатным</t>
  </si>
  <si>
    <t>или Плов из мяса</t>
  </si>
  <si>
    <t xml:space="preserve">1 неделя </t>
  </si>
  <si>
    <t xml:space="preserve">2 неделя </t>
  </si>
  <si>
    <t xml:space="preserve">3 неделя  </t>
  </si>
  <si>
    <t xml:space="preserve">4 неделя </t>
  </si>
  <si>
    <t>или Биточки мясные с соусом сметанно-томатным</t>
  </si>
  <si>
    <t>44-2004 (Хлебпродинформ)</t>
  </si>
  <si>
    <t>65-2017(Москва)</t>
  </si>
  <si>
    <t xml:space="preserve">или Бутерброд с сыром </t>
  </si>
  <si>
    <t>25/15</t>
  </si>
  <si>
    <t>или Рыба запеченная в омлете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</si>
</sst>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10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9" fontId="3" fillId="6" borderId="1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/>
    <xf numFmtId="1" fontId="6" fillId="0" borderId="1" xfId="0" applyNumberFormat="1" applyFont="1" applyBorder="1" applyAlignment="1">
      <alignment horizontal="center"/>
    </xf>
    <xf numFmtId="14" fontId="8" fillId="2" borderId="0" xfId="0" applyNumberFormat="1" applyFont="1" applyFill="1"/>
    <xf numFmtId="14" fontId="8" fillId="2" borderId="0" xfId="0" applyNumberFormat="1" applyFont="1" applyFill="1" applyAlignment="1">
      <alignment horizontal="center"/>
    </xf>
    <xf numFmtId="14" fontId="9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0" fontId="0" fillId="2" borderId="1" xfId="0" applyFill="1" applyBorder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2" fontId="11" fillId="2" borderId="0" xfId="0" applyNumberFormat="1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0" borderId="0" xfId="0" applyFont="1"/>
    <xf numFmtId="0" fontId="13" fillId="2" borderId="0" xfId="0" applyFont="1" applyFill="1"/>
    <xf numFmtId="49" fontId="12" fillId="0" borderId="0" xfId="0" applyNumberFormat="1" applyFont="1" applyAlignment="1">
      <alignment horizontal="left" vertical="center"/>
    </xf>
    <xf numFmtId="49" fontId="11" fillId="2" borderId="0" xfId="0" applyNumberFormat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2" fontId="11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1" fillId="0" borderId="0" xfId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2" fontId="11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1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6" fillId="3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/>
    <xf numFmtId="164" fontId="0" fillId="7" borderId="0" xfId="0" applyNumberFormat="1" applyFill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14" fillId="0" borderId="0" xfId="0" applyNumberFormat="1" applyFont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/>
    <xf numFmtId="0" fontId="11" fillId="2" borderId="0" xfId="0" applyNumberFormat="1" applyFont="1" applyFill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2" fontId="0" fillId="0" borderId="0" xfId="0" applyNumberFormat="1"/>
    <xf numFmtId="49" fontId="11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17" fontId="12" fillId="0" borderId="0" xfId="0" applyNumberFormat="1" applyFont="1" applyAlignment="1">
      <alignment horizontal="left" vertical="center"/>
    </xf>
    <xf numFmtId="2" fontId="11" fillId="0" borderId="0" xfId="1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11" fillId="0" borderId="0" xfId="1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2" fontId="14" fillId="7" borderId="0" xfId="0" applyNumberFormat="1" applyFont="1" applyFill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0" fontId="11" fillId="0" borderId="0" xfId="1" applyFont="1"/>
    <xf numFmtId="0" fontId="12" fillId="0" borderId="0" xfId="0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1" fontId="11" fillId="2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/>
    <xf numFmtId="0" fontId="11" fillId="0" borderId="0" xfId="0" applyFont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7" borderId="0" xfId="0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11" fillId="0" borderId="0" xfId="1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14" fillId="7" borderId="0" xfId="0" applyFont="1" applyFill="1"/>
    <xf numFmtId="2" fontId="14" fillId="4" borderId="1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2" fontId="11" fillId="7" borderId="0" xfId="1" applyNumberFormat="1" applyFont="1" applyFill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0" fillId="0" borderId="0" xfId="0" applyFill="1"/>
    <xf numFmtId="0" fontId="14" fillId="0" borderId="0" xfId="0" applyFont="1" applyFill="1" applyAlignment="1">
      <alignment horizontal="right" vertical="center"/>
    </xf>
    <xf numFmtId="0" fontId="11" fillId="0" borderId="0" xfId="1" applyFont="1" applyFill="1" applyAlignment="1">
      <alignment horizontal="left" vertical="center"/>
    </xf>
    <xf numFmtId="0" fontId="14" fillId="0" borderId="0" xfId="0" applyFont="1" applyFill="1"/>
    <xf numFmtId="0" fontId="11" fillId="0" borderId="0" xfId="0" applyFont="1" applyFill="1"/>
    <xf numFmtId="0" fontId="14" fillId="0" borderId="0" xfId="0" applyFont="1" applyFill="1" applyAlignment="1">
      <alignment horizontal="center" vertical="center"/>
    </xf>
    <xf numFmtId="1" fontId="0" fillId="0" borderId="0" xfId="0" applyNumberFormat="1"/>
    <xf numFmtId="2" fontId="6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1" fillId="2" borderId="1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24"/>
  <sheetViews>
    <sheetView workbookViewId="0">
      <selection activeCell="Q1" sqref="Q1:V1048576"/>
    </sheetView>
  </sheetViews>
  <sheetFormatPr defaultRowHeight="15" x14ac:dyDescent="0.25"/>
  <cols>
    <col min="1" max="1" width="12.28515625" customWidth="1"/>
    <col min="2" max="2" width="43.140625" customWidth="1"/>
    <col min="3" max="3" width="7.28515625" customWidth="1"/>
    <col min="4" max="4" width="6.140625" customWidth="1"/>
    <col min="5" max="5" width="6.28515625" customWidth="1"/>
    <col min="6" max="6" width="7.5703125" customWidth="1"/>
    <col min="7" max="7" width="7.28515625" customWidth="1"/>
    <col min="8" max="8" width="7.5703125" customWidth="1"/>
    <col min="9" max="9" width="6.140625" customWidth="1"/>
    <col min="10" max="10" width="7.140625" customWidth="1"/>
    <col min="11" max="11" width="5.42578125" customWidth="1"/>
    <col min="12" max="13" width="7.28515625" customWidth="1"/>
    <col min="14" max="14" width="5.5703125" customWidth="1"/>
    <col min="15" max="15" width="5.42578125" customWidth="1"/>
    <col min="16" max="16" width="6" customWidth="1"/>
  </cols>
  <sheetData>
    <row r="1" spans="1:16" ht="18.75" x14ac:dyDescent="0.3">
      <c r="A1" s="146" t="s">
        <v>35</v>
      </c>
      <c r="B1" s="146"/>
      <c r="C1" s="146"/>
      <c r="D1" s="146"/>
      <c r="E1" s="146"/>
      <c r="F1" s="146"/>
      <c r="G1" s="146"/>
    </row>
    <row r="2" spans="1:16" ht="25.5" x14ac:dyDescent="0.35">
      <c r="C2" s="18" t="s">
        <v>36</v>
      </c>
      <c r="D2" s="19"/>
      <c r="E2" s="20"/>
    </row>
    <row r="4" spans="1:16" ht="15.75" x14ac:dyDescent="0.25">
      <c r="A4" s="21" t="s">
        <v>37</v>
      </c>
    </row>
    <row r="5" spans="1:16" ht="30" x14ac:dyDescent="0.25">
      <c r="A5" s="147" t="s">
        <v>65</v>
      </c>
      <c r="B5" s="149" t="s">
        <v>38</v>
      </c>
      <c r="C5" s="149" t="s">
        <v>39</v>
      </c>
      <c r="D5" s="66" t="s">
        <v>40</v>
      </c>
      <c r="E5" s="66" t="s">
        <v>41</v>
      </c>
      <c r="F5" s="149" t="s">
        <v>42</v>
      </c>
      <c r="G5" s="149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45"/>
    </row>
    <row r="6" spans="1:16" x14ac:dyDescent="0.25">
      <c r="A6" s="148"/>
      <c r="B6" s="149"/>
      <c r="C6" s="149"/>
      <c r="D6" s="23" t="s">
        <v>46</v>
      </c>
      <c r="E6" s="66" t="s">
        <v>46</v>
      </c>
      <c r="F6" s="149"/>
      <c r="G6" s="149"/>
      <c r="H6" s="65" t="s">
        <v>47</v>
      </c>
      <c r="I6" s="65" t="s">
        <v>48</v>
      </c>
      <c r="J6" s="65" t="s">
        <v>49</v>
      </c>
      <c r="K6" s="65" t="s">
        <v>50</v>
      </c>
      <c r="L6" s="65" t="s">
        <v>51</v>
      </c>
      <c r="M6" s="65" t="s">
        <v>52</v>
      </c>
      <c r="N6" s="65" t="s">
        <v>53</v>
      </c>
      <c r="O6" s="65" t="s">
        <v>54</v>
      </c>
      <c r="P6" s="23" t="s">
        <v>55</v>
      </c>
    </row>
    <row r="7" spans="1:16" x14ac:dyDescent="0.25">
      <c r="A7" s="22"/>
      <c r="B7" s="22" t="s">
        <v>56</v>
      </c>
      <c r="C7" s="26"/>
      <c r="D7" s="26"/>
      <c r="E7" s="26"/>
      <c r="F7" s="26"/>
      <c r="G7" s="26"/>
      <c r="H7" s="22"/>
      <c r="I7" s="22"/>
      <c r="J7" s="22"/>
      <c r="K7" s="22"/>
      <c r="L7" s="22"/>
      <c r="M7" s="22"/>
      <c r="N7" s="22"/>
      <c r="O7" s="22"/>
      <c r="P7" s="22"/>
    </row>
    <row r="8" spans="1:16" ht="16.5" customHeight="1" x14ac:dyDescent="0.25"/>
    <row r="9" spans="1:16" ht="16.5" customHeight="1" x14ac:dyDescent="0.25">
      <c r="A9" s="31" t="s">
        <v>66</v>
      </c>
      <c r="B9" s="60" t="s">
        <v>57</v>
      </c>
      <c r="C9" s="50">
        <v>35</v>
      </c>
      <c r="D9" s="42">
        <v>1.5</v>
      </c>
      <c r="E9" s="42">
        <v>6.12</v>
      </c>
      <c r="F9" s="42">
        <v>9.2349999999999994</v>
      </c>
      <c r="G9" s="42">
        <v>101.11</v>
      </c>
      <c r="H9" s="42">
        <v>5.0999999999999996</v>
      </c>
      <c r="I9" s="42">
        <v>5.74</v>
      </c>
      <c r="J9" s="42">
        <v>16.79</v>
      </c>
      <c r="K9" s="42">
        <v>0.37</v>
      </c>
      <c r="L9" s="42">
        <v>35.4</v>
      </c>
      <c r="M9" s="42">
        <v>65.3</v>
      </c>
      <c r="N9" s="42">
        <v>0.36</v>
      </c>
      <c r="O9" s="42">
        <v>0.02</v>
      </c>
      <c r="P9" s="46">
        <v>0</v>
      </c>
    </row>
    <row r="10" spans="1:16" ht="16.5" customHeight="1" x14ac:dyDescent="0.25">
      <c r="A10" s="36" t="s">
        <v>100</v>
      </c>
      <c r="B10" s="37" t="s">
        <v>97</v>
      </c>
      <c r="C10" s="32" t="s">
        <v>107</v>
      </c>
      <c r="D10" s="42">
        <v>15.28</v>
      </c>
      <c r="E10" s="42">
        <v>12.92</v>
      </c>
      <c r="F10" s="42">
        <v>42.76</v>
      </c>
      <c r="G10" s="42">
        <v>352.52</v>
      </c>
      <c r="H10" s="68">
        <v>249.38</v>
      </c>
      <c r="I10" s="68">
        <v>37.270000000000003</v>
      </c>
      <c r="J10" s="68">
        <v>313.3</v>
      </c>
      <c r="K10" s="68">
        <v>0.89</v>
      </c>
      <c r="L10" s="68">
        <v>80.92</v>
      </c>
      <c r="M10" s="68">
        <v>96.52</v>
      </c>
      <c r="N10" s="68">
        <v>2.82</v>
      </c>
      <c r="O10" s="68">
        <v>0.08</v>
      </c>
      <c r="P10" s="46">
        <v>0.42</v>
      </c>
    </row>
    <row r="11" spans="1:16" ht="16.5" customHeight="1" x14ac:dyDescent="0.25">
      <c r="A11" s="36" t="s">
        <v>166</v>
      </c>
      <c r="B11" s="60" t="s">
        <v>168</v>
      </c>
      <c r="C11" s="32" t="s">
        <v>107</v>
      </c>
      <c r="D11" s="42">
        <v>18.53</v>
      </c>
      <c r="E11" s="42">
        <v>14.52</v>
      </c>
      <c r="F11" s="42">
        <v>27.22</v>
      </c>
      <c r="G11" s="42">
        <v>356.98</v>
      </c>
      <c r="H11" s="42">
        <v>237.09</v>
      </c>
      <c r="I11" s="42">
        <v>34.29</v>
      </c>
      <c r="J11" s="42">
        <v>321.63</v>
      </c>
      <c r="K11" s="42">
        <v>0.8</v>
      </c>
      <c r="L11" s="42">
        <v>59.36</v>
      </c>
      <c r="M11" s="42">
        <v>107.87</v>
      </c>
      <c r="N11" s="42">
        <v>0.76</v>
      </c>
      <c r="O11" s="42">
        <v>0.06</v>
      </c>
      <c r="P11" s="46">
        <v>0.32</v>
      </c>
    </row>
    <row r="12" spans="1:16" ht="16.5" customHeight="1" x14ac:dyDescent="0.25">
      <c r="A12" s="36" t="s">
        <v>101</v>
      </c>
      <c r="B12" s="28" t="s">
        <v>98</v>
      </c>
      <c r="C12" s="79">
        <v>20</v>
      </c>
      <c r="D12" s="80">
        <v>0.08</v>
      </c>
      <c r="E12" s="80">
        <v>0.04</v>
      </c>
      <c r="F12" s="80">
        <v>5.6</v>
      </c>
      <c r="G12" s="80">
        <v>18.13</v>
      </c>
      <c r="H12" s="80">
        <v>4.1500000000000004</v>
      </c>
      <c r="I12" s="80">
        <v>1.8</v>
      </c>
      <c r="J12" s="80">
        <v>2.2999999999999998</v>
      </c>
      <c r="K12" s="80">
        <v>0.13</v>
      </c>
      <c r="L12" s="80">
        <v>0</v>
      </c>
      <c r="M12" s="80">
        <v>0.57999999999999996</v>
      </c>
      <c r="N12" s="80">
        <v>0.06</v>
      </c>
      <c r="O12" s="80">
        <v>0</v>
      </c>
      <c r="P12" s="46">
        <v>2.76</v>
      </c>
    </row>
    <row r="13" spans="1:16" ht="16.5" customHeight="1" x14ac:dyDescent="0.25">
      <c r="A13" s="36" t="s">
        <v>102</v>
      </c>
      <c r="B13" s="87" t="s">
        <v>99</v>
      </c>
      <c r="C13" s="50">
        <v>20</v>
      </c>
      <c r="D13" s="34">
        <v>0.71</v>
      </c>
      <c r="E13" s="34">
        <v>1.36</v>
      </c>
      <c r="F13" s="34">
        <v>6.33</v>
      </c>
      <c r="G13" s="34">
        <v>35.621475199999999</v>
      </c>
      <c r="H13" s="68">
        <v>24.92</v>
      </c>
      <c r="I13" s="68">
        <v>2.86</v>
      </c>
      <c r="J13" s="68">
        <v>18.440000000000001</v>
      </c>
      <c r="K13" s="68">
        <v>0.03</v>
      </c>
      <c r="L13" s="68">
        <v>6.14</v>
      </c>
      <c r="M13" s="68">
        <v>11.34</v>
      </c>
      <c r="N13" s="68">
        <v>0.04</v>
      </c>
      <c r="O13" s="68">
        <v>0.01</v>
      </c>
      <c r="P13" s="46">
        <v>7.0000000000000007E-2</v>
      </c>
    </row>
    <row r="14" spans="1:16" ht="16.5" customHeight="1" x14ac:dyDescent="0.25">
      <c r="A14" s="36" t="s">
        <v>70</v>
      </c>
      <c r="B14" s="60" t="s">
        <v>138</v>
      </c>
      <c r="C14" s="50">
        <v>200</v>
      </c>
      <c r="D14" s="34">
        <v>0.2</v>
      </c>
      <c r="E14" s="34">
        <v>0.04</v>
      </c>
      <c r="F14" s="34">
        <v>18.2</v>
      </c>
      <c r="G14" s="34">
        <v>58.5</v>
      </c>
      <c r="H14" s="42">
        <v>0.45</v>
      </c>
      <c r="I14" s="42">
        <v>0</v>
      </c>
      <c r="J14" s="42">
        <v>0</v>
      </c>
      <c r="K14" s="42">
        <v>0.05</v>
      </c>
      <c r="L14" s="42">
        <v>0</v>
      </c>
      <c r="M14" s="33">
        <v>0</v>
      </c>
      <c r="N14" s="33">
        <v>0</v>
      </c>
      <c r="O14" s="33">
        <v>0</v>
      </c>
      <c r="P14" s="33">
        <v>0</v>
      </c>
    </row>
    <row r="15" spans="1:16" ht="16.5" customHeight="1" x14ac:dyDescent="0.25">
      <c r="A15" s="44"/>
      <c r="B15" s="47" t="s">
        <v>63</v>
      </c>
      <c r="C15" s="71">
        <v>75</v>
      </c>
      <c r="D15" s="48">
        <v>2.0099999999999998</v>
      </c>
      <c r="E15" s="48">
        <v>0.22</v>
      </c>
      <c r="F15" s="48">
        <v>12.98</v>
      </c>
      <c r="G15" s="48">
        <v>66.55</v>
      </c>
      <c r="H15" s="48">
        <v>8.75</v>
      </c>
      <c r="I15" s="48">
        <v>11.75</v>
      </c>
      <c r="J15" s="48">
        <v>39.5</v>
      </c>
      <c r="K15" s="48">
        <v>0.98</v>
      </c>
      <c r="L15" s="48">
        <v>0</v>
      </c>
      <c r="M15" s="48">
        <v>0.25</v>
      </c>
      <c r="N15" s="48">
        <v>0.35</v>
      </c>
      <c r="O15" s="48">
        <v>0.05</v>
      </c>
      <c r="P15" s="48">
        <v>0</v>
      </c>
    </row>
    <row r="16" spans="1:16" ht="16.5" customHeight="1" x14ac:dyDescent="0.25">
      <c r="A16" s="44"/>
      <c r="B16" s="30" t="s">
        <v>64</v>
      </c>
      <c r="C16" s="43"/>
      <c r="D16" s="52">
        <f>D9+D10+D14+D15</f>
        <v>18.990000000000002</v>
      </c>
      <c r="E16" s="52">
        <f t="shared" ref="E16:P16" si="0">E9+E10+E14+E15</f>
        <v>19.299999999999997</v>
      </c>
      <c r="F16" s="52">
        <f t="shared" si="0"/>
        <v>83.174999999999997</v>
      </c>
      <c r="G16" s="52">
        <f t="shared" si="0"/>
        <v>578.67999999999995</v>
      </c>
      <c r="H16" s="52">
        <f t="shared" si="0"/>
        <v>263.67999999999995</v>
      </c>
      <c r="I16" s="52">
        <f t="shared" si="0"/>
        <v>54.760000000000005</v>
      </c>
      <c r="J16" s="52">
        <f t="shared" si="0"/>
        <v>369.59000000000003</v>
      </c>
      <c r="K16" s="52">
        <f t="shared" si="0"/>
        <v>2.29</v>
      </c>
      <c r="L16" s="52">
        <f t="shared" si="0"/>
        <v>116.32</v>
      </c>
      <c r="M16" s="52">
        <f t="shared" si="0"/>
        <v>162.07</v>
      </c>
      <c r="N16" s="52">
        <f t="shared" si="0"/>
        <v>3.53</v>
      </c>
      <c r="O16" s="52">
        <f t="shared" si="0"/>
        <v>0.15000000000000002</v>
      </c>
      <c r="P16" s="52">
        <f t="shared" si="0"/>
        <v>0.42</v>
      </c>
    </row>
    <row r="17" spans="1:16" x14ac:dyDescent="0.25">
      <c r="A17" s="22"/>
      <c r="B17" s="30"/>
      <c r="C17" s="30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x14ac:dyDescent="0.25"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21" spans="1:16" x14ac:dyDescent="0.25">
      <c r="B21" s="44" t="s">
        <v>216</v>
      </c>
      <c r="C21" s="46">
        <f>D16</f>
        <v>18.990000000000002</v>
      </c>
    </row>
    <row r="22" spans="1:16" x14ac:dyDescent="0.25">
      <c r="B22" s="44" t="s">
        <v>1</v>
      </c>
      <c r="C22" s="46">
        <f>E16</f>
        <v>19.299999999999997</v>
      </c>
    </row>
    <row r="23" spans="1:16" x14ac:dyDescent="0.25">
      <c r="B23" s="44" t="s">
        <v>2</v>
      </c>
      <c r="C23" s="46">
        <f>F16</f>
        <v>83.174999999999997</v>
      </c>
    </row>
    <row r="24" spans="1:16" x14ac:dyDescent="0.25">
      <c r="B24" s="44"/>
      <c r="C24" s="44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7"/>
  <sheetViews>
    <sheetView workbookViewId="0">
      <selection activeCell="Q1" sqref="Q1:W1048576"/>
    </sheetView>
  </sheetViews>
  <sheetFormatPr defaultRowHeight="15" x14ac:dyDescent="0.25"/>
  <cols>
    <col min="1" max="1" width="11" customWidth="1"/>
    <col min="2" max="2" width="33.42578125" customWidth="1"/>
    <col min="3" max="3" width="7" customWidth="1"/>
    <col min="4" max="6" width="6.42578125" customWidth="1"/>
    <col min="7" max="7" width="8.140625" customWidth="1"/>
    <col min="8" max="8" width="7.140625" customWidth="1"/>
    <col min="9" max="9" width="7" customWidth="1"/>
    <col min="10" max="10" width="7.7109375" customWidth="1"/>
    <col min="11" max="11" width="6.42578125" customWidth="1"/>
    <col min="12" max="12" width="8.28515625" customWidth="1"/>
    <col min="13" max="13" width="8.14062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3" spans="1:16" ht="25.5" x14ac:dyDescent="0.35">
      <c r="C3" s="18" t="s">
        <v>174</v>
      </c>
      <c r="D3" s="19"/>
      <c r="E3" s="20"/>
    </row>
    <row r="5" spans="1:16" ht="15.75" x14ac:dyDescent="0.25">
      <c r="A5" s="21" t="s">
        <v>88</v>
      </c>
    </row>
    <row r="6" spans="1:16" ht="30" x14ac:dyDescent="0.25">
      <c r="A6" s="151" t="s">
        <v>65</v>
      </c>
      <c r="B6" s="149" t="s">
        <v>38</v>
      </c>
      <c r="C6" s="149" t="s">
        <v>39</v>
      </c>
      <c r="D6" s="103" t="s">
        <v>40</v>
      </c>
      <c r="E6" s="103" t="s">
        <v>41</v>
      </c>
      <c r="F6" s="149" t="s">
        <v>42</v>
      </c>
      <c r="G6" s="153" t="s">
        <v>43</v>
      </c>
      <c r="H6" s="144" t="s">
        <v>44</v>
      </c>
      <c r="I6" s="144"/>
      <c r="J6" s="144"/>
      <c r="K6" s="144"/>
      <c r="L6" s="145" t="s">
        <v>45</v>
      </c>
      <c r="M6" s="145"/>
      <c r="N6" s="145"/>
      <c r="O6" s="145"/>
      <c r="P6" s="150"/>
    </row>
    <row r="7" spans="1:16" x14ac:dyDescent="0.25">
      <c r="A7" s="152"/>
      <c r="B7" s="149"/>
      <c r="C7" s="149"/>
      <c r="D7" s="23" t="s">
        <v>46</v>
      </c>
      <c r="E7" s="103" t="s">
        <v>46</v>
      </c>
      <c r="F7" s="149"/>
      <c r="G7" s="154"/>
      <c r="H7" s="102" t="s">
        <v>47</v>
      </c>
      <c r="I7" s="102" t="s">
        <v>48</v>
      </c>
      <c r="J7" s="102" t="s">
        <v>49</v>
      </c>
      <c r="K7" s="102" t="s">
        <v>50</v>
      </c>
      <c r="L7" s="102" t="s">
        <v>51</v>
      </c>
      <c r="M7" s="102" t="s">
        <v>52</v>
      </c>
      <c r="N7" s="102" t="s">
        <v>53</v>
      </c>
      <c r="O7" s="102" t="s">
        <v>54</v>
      </c>
      <c r="P7" s="23" t="s">
        <v>55</v>
      </c>
    </row>
    <row r="8" spans="1:16" x14ac:dyDescent="0.25">
      <c r="B8" s="22" t="s">
        <v>56</v>
      </c>
    </row>
    <row r="9" spans="1:16" ht="16.5" customHeight="1" x14ac:dyDescent="0.25">
      <c r="A9" s="36" t="s">
        <v>193</v>
      </c>
      <c r="B9" s="41" t="s">
        <v>235</v>
      </c>
      <c r="C9" s="107">
        <v>60</v>
      </c>
      <c r="D9" s="46">
        <v>1.88</v>
      </c>
      <c r="E9" s="46">
        <v>6.53</v>
      </c>
      <c r="F9" s="46">
        <v>2.0499999999999998</v>
      </c>
      <c r="G9" s="46">
        <v>76.06</v>
      </c>
      <c r="H9" s="42">
        <v>15.39</v>
      </c>
      <c r="I9" s="42">
        <v>11.42</v>
      </c>
      <c r="J9" s="42">
        <v>36.340000000000003</v>
      </c>
      <c r="K9" s="42">
        <v>0.51</v>
      </c>
      <c r="L9" s="42">
        <v>18</v>
      </c>
      <c r="M9" s="42">
        <v>514.35</v>
      </c>
      <c r="N9" s="42">
        <v>2.83</v>
      </c>
      <c r="O9" s="42">
        <v>0.02</v>
      </c>
      <c r="P9" s="46">
        <v>0.9</v>
      </c>
    </row>
    <row r="10" spans="1:16" ht="16.5" customHeight="1" x14ac:dyDescent="0.25">
      <c r="A10" s="36" t="s">
        <v>155</v>
      </c>
      <c r="B10" s="41" t="s">
        <v>194</v>
      </c>
      <c r="C10" s="107">
        <v>60</v>
      </c>
      <c r="D10" s="46">
        <v>0.28999999999999998</v>
      </c>
      <c r="E10" s="46">
        <v>2.78</v>
      </c>
      <c r="F10" s="46">
        <v>3.69</v>
      </c>
      <c r="G10" s="46">
        <v>40.68</v>
      </c>
      <c r="H10" s="42">
        <v>9.32</v>
      </c>
      <c r="I10" s="42">
        <v>5.38</v>
      </c>
      <c r="J10" s="42">
        <v>11.17</v>
      </c>
      <c r="K10" s="42">
        <v>0.8</v>
      </c>
      <c r="L10" s="42">
        <v>0</v>
      </c>
      <c r="M10" s="42">
        <v>3.9</v>
      </c>
      <c r="N10" s="42">
        <v>1.41</v>
      </c>
      <c r="O10" s="45">
        <v>0.01</v>
      </c>
      <c r="P10" s="46">
        <v>2.2799999999999998</v>
      </c>
    </row>
    <row r="11" spans="1:16" ht="16.5" customHeight="1" x14ac:dyDescent="0.25">
      <c r="A11" s="73" t="s">
        <v>176</v>
      </c>
      <c r="B11" s="29" t="s">
        <v>236</v>
      </c>
      <c r="C11" s="107">
        <v>90</v>
      </c>
      <c r="D11" s="42">
        <v>9.15</v>
      </c>
      <c r="E11" s="42">
        <v>7.65</v>
      </c>
      <c r="F11" s="42">
        <v>5.98</v>
      </c>
      <c r="G11" s="42">
        <v>132.57</v>
      </c>
      <c r="H11" s="45">
        <v>13.11</v>
      </c>
      <c r="I11" s="45">
        <v>16.489999999999998</v>
      </c>
      <c r="J11" s="45">
        <v>188.47</v>
      </c>
      <c r="K11" s="45">
        <v>4.1100000000000003</v>
      </c>
      <c r="L11" s="45">
        <v>3143.88</v>
      </c>
      <c r="M11" s="45">
        <v>5568.47</v>
      </c>
      <c r="N11" s="45">
        <v>3.44</v>
      </c>
      <c r="O11" s="45">
        <v>0.15</v>
      </c>
      <c r="P11" s="46">
        <v>9.51</v>
      </c>
    </row>
    <row r="12" spans="1:16" ht="16.5" customHeight="1" x14ac:dyDescent="0.25">
      <c r="A12" s="36" t="s">
        <v>191</v>
      </c>
      <c r="B12" s="41" t="s">
        <v>190</v>
      </c>
      <c r="C12" s="42" t="s">
        <v>91</v>
      </c>
      <c r="D12" s="42">
        <v>4.57</v>
      </c>
      <c r="E12" s="42">
        <v>5.57</v>
      </c>
      <c r="F12" s="42">
        <v>40.39</v>
      </c>
      <c r="G12" s="42">
        <v>189.63</v>
      </c>
      <c r="H12" s="68">
        <v>7.24</v>
      </c>
      <c r="I12" s="68">
        <v>36.119999999999997</v>
      </c>
      <c r="J12" s="68">
        <v>99.39</v>
      </c>
      <c r="K12" s="68">
        <v>2.2200000000000002</v>
      </c>
      <c r="L12" s="68">
        <v>18.59</v>
      </c>
      <c r="M12" s="68">
        <v>35.04</v>
      </c>
      <c r="N12" s="68">
        <v>0.36</v>
      </c>
      <c r="O12" s="68">
        <v>0.12</v>
      </c>
      <c r="P12" s="46">
        <v>0</v>
      </c>
    </row>
    <row r="13" spans="1:16" ht="16.5" customHeight="1" x14ac:dyDescent="0.25">
      <c r="A13" s="119" t="s">
        <v>180</v>
      </c>
      <c r="B13" s="138" t="s">
        <v>276</v>
      </c>
      <c r="C13" s="94" t="s">
        <v>258</v>
      </c>
      <c r="D13" s="94">
        <v>22.06</v>
      </c>
      <c r="E13" s="94">
        <v>26.59</v>
      </c>
      <c r="F13" s="94">
        <v>35.57</v>
      </c>
      <c r="G13" s="94">
        <v>476.28</v>
      </c>
      <c r="H13" s="94">
        <v>18.350000000000001</v>
      </c>
      <c r="I13" s="94">
        <v>50.49</v>
      </c>
      <c r="J13" s="94">
        <v>265.67</v>
      </c>
      <c r="K13" s="94">
        <v>3.36</v>
      </c>
      <c r="L13" s="94">
        <v>0</v>
      </c>
      <c r="M13" s="94">
        <v>12.8</v>
      </c>
      <c r="N13" s="94">
        <v>5.4</v>
      </c>
      <c r="O13" s="94">
        <v>0.08</v>
      </c>
      <c r="P13" s="114">
        <v>0.98</v>
      </c>
    </row>
    <row r="14" spans="1:16" ht="16.5" customHeight="1" x14ac:dyDescent="0.25">
      <c r="A14" s="36" t="s">
        <v>186</v>
      </c>
      <c r="B14" s="29" t="s">
        <v>187</v>
      </c>
      <c r="C14" s="80" t="s">
        <v>86</v>
      </c>
      <c r="D14" s="42">
        <v>0.44</v>
      </c>
      <c r="E14" s="42">
        <v>0.14000000000000001</v>
      </c>
      <c r="F14" s="42">
        <v>12.63</v>
      </c>
      <c r="G14" s="42">
        <v>55.99</v>
      </c>
      <c r="H14" s="42">
        <v>4.49</v>
      </c>
      <c r="I14" s="42">
        <v>1.18</v>
      </c>
      <c r="J14" s="42">
        <v>1.18</v>
      </c>
      <c r="K14" s="42">
        <v>0.23</v>
      </c>
      <c r="L14" s="42">
        <v>0</v>
      </c>
      <c r="M14" s="42">
        <v>65.36</v>
      </c>
      <c r="N14" s="42">
        <v>0.3</v>
      </c>
      <c r="O14" s="42">
        <v>0</v>
      </c>
      <c r="P14" s="46">
        <v>32</v>
      </c>
    </row>
    <row r="15" spans="1:16" ht="16.5" customHeight="1" x14ac:dyDescent="0.25">
      <c r="A15" s="44"/>
      <c r="B15" s="60" t="s">
        <v>76</v>
      </c>
      <c r="C15" s="135">
        <v>25</v>
      </c>
      <c r="D15" s="33">
        <v>1.32</v>
      </c>
      <c r="E15" s="33">
        <v>0.13</v>
      </c>
      <c r="F15" s="33">
        <v>12.08</v>
      </c>
      <c r="G15" s="33">
        <v>61.38</v>
      </c>
      <c r="H15" s="33">
        <v>5.75</v>
      </c>
      <c r="I15" s="33">
        <v>8.25</v>
      </c>
      <c r="J15" s="33">
        <v>21.75</v>
      </c>
      <c r="K15" s="33">
        <v>0.5</v>
      </c>
      <c r="L15" s="33">
        <v>0</v>
      </c>
      <c r="M15" s="33">
        <v>0</v>
      </c>
      <c r="N15" s="33">
        <v>0.33</v>
      </c>
      <c r="O15" s="33">
        <v>0.04</v>
      </c>
      <c r="P15" s="46">
        <v>0</v>
      </c>
    </row>
    <row r="16" spans="1:16" ht="24" customHeight="1" x14ac:dyDescent="0.25">
      <c r="A16" s="44"/>
      <c r="B16" s="47" t="s">
        <v>63</v>
      </c>
      <c r="C16" s="135">
        <v>20</v>
      </c>
      <c r="D16" s="48">
        <v>1.78</v>
      </c>
      <c r="E16" s="48">
        <v>0.2</v>
      </c>
      <c r="F16" s="48">
        <v>9.66</v>
      </c>
      <c r="G16" s="48">
        <v>64.42</v>
      </c>
      <c r="H16" s="48">
        <v>7</v>
      </c>
      <c r="I16" s="48">
        <v>9.4</v>
      </c>
      <c r="J16" s="48">
        <v>31.6</v>
      </c>
      <c r="K16" s="48">
        <v>0.78</v>
      </c>
      <c r="L16" s="48">
        <v>0</v>
      </c>
      <c r="M16" s="48">
        <v>0.2</v>
      </c>
      <c r="N16" s="48">
        <v>0.28000000000000003</v>
      </c>
      <c r="O16" s="48">
        <v>0.04</v>
      </c>
      <c r="P16" s="48">
        <v>0</v>
      </c>
    </row>
    <row r="17" spans="1:16" x14ac:dyDescent="0.25">
      <c r="A17" s="44"/>
      <c r="B17" s="30" t="s">
        <v>64</v>
      </c>
      <c r="C17" s="43"/>
      <c r="D17" s="52">
        <f t="shared" ref="D17:P17" si="0">D9+D11+D12+D14+D15+D16</f>
        <v>19.140000000000004</v>
      </c>
      <c r="E17" s="52">
        <f t="shared" si="0"/>
        <v>20.22</v>
      </c>
      <c r="F17" s="52">
        <f t="shared" si="0"/>
        <v>82.79</v>
      </c>
      <c r="G17" s="52">
        <f>G9+G11+G12+G14+G15+G16</f>
        <v>580.04999999999995</v>
      </c>
      <c r="H17" s="52">
        <f t="shared" si="0"/>
        <v>52.980000000000004</v>
      </c>
      <c r="I17" s="52">
        <f t="shared" si="0"/>
        <v>82.860000000000014</v>
      </c>
      <c r="J17" s="52">
        <f t="shared" si="0"/>
        <v>378.73</v>
      </c>
      <c r="K17" s="52">
        <f t="shared" si="0"/>
        <v>8.35</v>
      </c>
      <c r="L17" s="52">
        <f t="shared" si="0"/>
        <v>3180.4700000000003</v>
      </c>
      <c r="M17" s="52">
        <f t="shared" si="0"/>
        <v>6183.42</v>
      </c>
      <c r="N17" s="52">
        <f t="shared" si="0"/>
        <v>7.54</v>
      </c>
      <c r="O17" s="52">
        <f t="shared" si="0"/>
        <v>0.36999999999999994</v>
      </c>
      <c r="P17" s="52">
        <f t="shared" si="0"/>
        <v>42.41</v>
      </c>
    </row>
    <row r="18" spans="1:16" x14ac:dyDescent="0.25">
      <c r="A18" s="44"/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x14ac:dyDescent="0.25">
      <c r="A19" s="44"/>
      <c r="B19" t="s">
        <v>216</v>
      </c>
      <c r="C19" s="46">
        <f>D17</f>
        <v>19.140000000000004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x14ac:dyDescent="0.25">
      <c r="A20" s="44"/>
      <c r="B20" t="s">
        <v>1</v>
      </c>
      <c r="C20" s="46">
        <f>E17</f>
        <v>20.22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x14ac:dyDescent="0.25">
      <c r="A21" s="44"/>
      <c r="B21" t="s">
        <v>2</v>
      </c>
      <c r="C21" s="46">
        <f>F17</f>
        <v>82.79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5">
      <c r="A22" s="44"/>
      <c r="B22" s="44"/>
      <c r="C22" s="44"/>
      <c r="D22" s="62"/>
      <c r="E22" s="62"/>
      <c r="F22" s="62"/>
      <c r="G22" s="62"/>
      <c r="H22" s="63"/>
      <c r="I22" s="63"/>
      <c r="J22" s="63"/>
      <c r="K22" s="63"/>
      <c r="L22" s="63"/>
      <c r="M22" s="63"/>
      <c r="N22" s="63"/>
      <c r="O22" s="63"/>
      <c r="P22" s="44"/>
    </row>
    <row r="23" spans="1:16" x14ac:dyDescent="0.25">
      <c r="A23" s="44"/>
      <c r="B23" s="44"/>
      <c r="C23" s="44"/>
      <c r="D23" s="44"/>
      <c r="E23" s="44"/>
      <c r="F23" s="4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25">
      <c r="A26" s="44"/>
      <c r="B26" s="139"/>
      <c r="C26" s="139"/>
      <c r="D26" s="139"/>
      <c r="E26" s="139"/>
      <c r="F26" s="139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</sheetData>
  <mergeCells count="8">
    <mergeCell ref="H6:K6"/>
    <mergeCell ref="L6:P6"/>
    <mergeCell ref="A1:G1"/>
    <mergeCell ref="A6:A7"/>
    <mergeCell ref="B6:B7"/>
    <mergeCell ref="C6:C7"/>
    <mergeCell ref="F6:F7"/>
    <mergeCell ref="G6:G7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5"/>
  <sheetViews>
    <sheetView workbookViewId="0">
      <selection activeCell="Q1" sqref="Q1:X1048576"/>
    </sheetView>
  </sheetViews>
  <sheetFormatPr defaultRowHeight="15" x14ac:dyDescent="0.25"/>
  <cols>
    <col min="1" max="1" width="11" customWidth="1"/>
    <col min="2" max="2" width="36.85546875" customWidth="1"/>
    <col min="3" max="3" width="7" customWidth="1"/>
    <col min="4" max="6" width="6.42578125" customWidth="1"/>
    <col min="7" max="7" width="8.140625" customWidth="1"/>
    <col min="8" max="8" width="7.140625" customWidth="1"/>
    <col min="9" max="9" width="7" customWidth="1"/>
    <col min="10" max="10" width="7.7109375" customWidth="1"/>
    <col min="11" max="12" width="6.42578125" customWidth="1"/>
    <col min="13" max="13" width="8.14062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3" spans="1:16" ht="25.5" x14ac:dyDescent="0.35">
      <c r="C3" s="18" t="s">
        <v>174</v>
      </c>
      <c r="D3" s="19"/>
      <c r="E3" s="20"/>
    </row>
    <row r="5" spans="1:16" ht="15.75" x14ac:dyDescent="0.25">
      <c r="A5" s="21" t="s">
        <v>119</v>
      </c>
    </row>
    <row r="6" spans="1:16" ht="30" x14ac:dyDescent="0.25">
      <c r="A6" s="151" t="s">
        <v>65</v>
      </c>
      <c r="B6" s="149" t="s">
        <v>38</v>
      </c>
      <c r="C6" s="149" t="s">
        <v>39</v>
      </c>
      <c r="D6" s="103" t="s">
        <v>40</v>
      </c>
      <c r="E6" s="103" t="s">
        <v>41</v>
      </c>
      <c r="F6" s="149" t="s">
        <v>42</v>
      </c>
      <c r="G6" s="153" t="s">
        <v>43</v>
      </c>
      <c r="H6" s="144" t="s">
        <v>44</v>
      </c>
      <c r="I6" s="144"/>
      <c r="J6" s="144"/>
      <c r="K6" s="144"/>
      <c r="L6" s="145" t="s">
        <v>45</v>
      </c>
      <c r="M6" s="145"/>
      <c r="N6" s="145"/>
      <c r="O6" s="145"/>
      <c r="P6" s="150"/>
    </row>
    <row r="7" spans="1:16" x14ac:dyDescent="0.25">
      <c r="A7" s="152"/>
      <c r="B7" s="149"/>
      <c r="C7" s="149"/>
      <c r="D7" s="23" t="s">
        <v>46</v>
      </c>
      <c r="E7" s="103" t="s">
        <v>46</v>
      </c>
      <c r="F7" s="149"/>
      <c r="G7" s="154"/>
      <c r="H7" s="102" t="s">
        <v>47</v>
      </c>
      <c r="I7" s="102" t="s">
        <v>48</v>
      </c>
      <c r="J7" s="102" t="s">
        <v>49</v>
      </c>
      <c r="K7" s="102" t="s">
        <v>50</v>
      </c>
      <c r="L7" s="102" t="s">
        <v>51</v>
      </c>
      <c r="M7" s="102" t="s">
        <v>52</v>
      </c>
      <c r="N7" s="102" t="s">
        <v>53</v>
      </c>
      <c r="O7" s="102" t="s">
        <v>54</v>
      </c>
      <c r="P7" s="23" t="s">
        <v>55</v>
      </c>
    </row>
    <row r="8" spans="1:16" x14ac:dyDescent="0.25">
      <c r="B8" s="22" t="s">
        <v>56</v>
      </c>
    </row>
    <row r="9" spans="1:16" ht="28.5" customHeight="1" x14ac:dyDescent="0.25">
      <c r="A9" s="31" t="s">
        <v>240</v>
      </c>
      <c r="B9" s="87" t="s">
        <v>237</v>
      </c>
      <c r="C9" s="50">
        <v>60</v>
      </c>
      <c r="D9" s="42">
        <v>0.66</v>
      </c>
      <c r="E9" s="42">
        <v>4.51</v>
      </c>
      <c r="F9" s="42">
        <v>2.13</v>
      </c>
      <c r="G9" s="42">
        <v>55.3</v>
      </c>
      <c r="H9" s="45">
        <v>25.81</v>
      </c>
      <c r="I9" s="45">
        <v>5.41</v>
      </c>
      <c r="J9" s="45">
        <v>4.6500000000000004</v>
      </c>
      <c r="K9" s="45">
        <v>0.17</v>
      </c>
      <c r="L9" s="45">
        <v>2.88</v>
      </c>
      <c r="M9" s="45">
        <v>0.45</v>
      </c>
      <c r="N9" s="45">
        <v>2.2200000000000002</v>
      </c>
      <c r="O9" s="45">
        <v>0.01</v>
      </c>
      <c r="P9" s="46">
        <v>3.66</v>
      </c>
    </row>
    <row r="10" spans="1:16" ht="16.5" customHeight="1" x14ac:dyDescent="0.25">
      <c r="A10" s="31" t="s">
        <v>239</v>
      </c>
      <c r="B10" s="60" t="s">
        <v>238</v>
      </c>
      <c r="C10" s="50">
        <v>60</v>
      </c>
      <c r="D10" s="42">
        <v>0.45</v>
      </c>
      <c r="E10" s="42">
        <v>0.05</v>
      </c>
      <c r="F10" s="42">
        <v>0.93</v>
      </c>
      <c r="G10" s="42">
        <v>7.96</v>
      </c>
      <c r="H10" s="42">
        <v>12.14</v>
      </c>
      <c r="I10" s="42">
        <v>7.31</v>
      </c>
      <c r="J10" s="42">
        <v>12.53</v>
      </c>
      <c r="K10" s="42">
        <v>0.31</v>
      </c>
      <c r="L10" s="42">
        <v>0</v>
      </c>
      <c r="M10" s="42">
        <v>3</v>
      </c>
      <c r="N10" s="42">
        <v>0.06</v>
      </c>
      <c r="O10" s="42">
        <v>0.01</v>
      </c>
      <c r="P10" s="46">
        <v>1.2</v>
      </c>
    </row>
    <row r="11" spans="1:16" ht="16.5" customHeight="1" x14ac:dyDescent="0.25">
      <c r="A11" s="36" t="s">
        <v>244</v>
      </c>
      <c r="B11" s="116" t="s">
        <v>243</v>
      </c>
      <c r="C11" s="129" t="s">
        <v>261</v>
      </c>
      <c r="D11" s="115">
        <v>11.45</v>
      </c>
      <c r="E11" s="94">
        <v>7.58</v>
      </c>
      <c r="F11" s="114">
        <v>6.98</v>
      </c>
      <c r="G11" s="114">
        <v>152.02000000000001</v>
      </c>
      <c r="H11" s="115">
        <v>21.29</v>
      </c>
      <c r="I11" s="115">
        <v>14.02</v>
      </c>
      <c r="J11" s="115">
        <v>100.51</v>
      </c>
      <c r="K11" s="115">
        <v>0.91</v>
      </c>
      <c r="L11" s="115">
        <v>9.7200000000000006</v>
      </c>
      <c r="M11" s="115">
        <v>197.28</v>
      </c>
      <c r="N11" s="115">
        <v>0.72</v>
      </c>
      <c r="O11" s="115">
        <v>0.01</v>
      </c>
      <c r="P11" s="94">
        <v>0.85</v>
      </c>
    </row>
    <row r="12" spans="1:16" ht="16.5" customHeight="1" x14ac:dyDescent="0.25">
      <c r="A12" s="36" t="s">
        <v>81</v>
      </c>
      <c r="B12" s="60" t="s">
        <v>82</v>
      </c>
      <c r="C12" s="50">
        <v>150</v>
      </c>
      <c r="D12" s="42">
        <v>3.2</v>
      </c>
      <c r="E12" s="42">
        <v>6.81</v>
      </c>
      <c r="F12" s="42">
        <v>32.89</v>
      </c>
      <c r="G12" s="42">
        <v>168.48</v>
      </c>
      <c r="H12" s="42">
        <v>40.64</v>
      </c>
      <c r="I12" s="42">
        <v>28.02</v>
      </c>
      <c r="J12" s="42">
        <v>70.11</v>
      </c>
      <c r="K12" s="42">
        <v>1.1299999999999999</v>
      </c>
      <c r="L12" s="42">
        <v>31.16</v>
      </c>
      <c r="M12" s="42">
        <v>43.34</v>
      </c>
      <c r="N12" s="42">
        <v>0.18</v>
      </c>
      <c r="O12" s="42">
        <v>0.41</v>
      </c>
      <c r="P12" s="46">
        <v>15.95</v>
      </c>
    </row>
    <row r="13" spans="1:16" ht="16.5" customHeight="1" x14ac:dyDescent="0.25">
      <c r="A13" s="36" t="s">
        <v>87</v>
      </c>
      <c r="B13" s="60" t="s">
        <v>85</v>
      </c>
      <c r="C13" s="133">
        <v>200</v>
      </c>
      <c r="D13" s="34">
        <v>0.17</v>
      </c>
      <c r="E13" s="34">
        <v>0.12</v>
      </c>
      <c r="F13" s="34">
        <v>18.68</v>
      </c>
      <c r="G13" s="34">
        <v>73.27</v>
      </c>
      <c r="H13" s="34">
        <v>6.5</v>
      </c>
      <c r="I13" s="34">
        <v>1.66</v>
      </c>
      <c r="J13" s="34">
        <v>3.72</v>
      </c>
      <c r="K13" s="34">
        <v>0.14000000000000001</v>
      </c>
      <c r="L13" s="34">
        <v>0</v>
      </c>
      <c r="M13" s="34">
        <v>2</v>
      </c>
      <c r="N13" s="34">
        <v>0.25</v>
      </c>
      <c r="O13" s="34">
        <v>0</v>
      </c>
      <c r="P13" s="46">
        <v>1.5</v>
      </c>
    </row>
    <row r="14" spans="1:16" ht="18.75" customHeight="1" x14ac:dyDescent="0.25">
      <c r="A14" s="44"/>
      <c r="B14" s="60" t="s">
        <v>76</v>
      </c>
      <c r="C14" s="135">
        <v>25</v>
      </c>
      <c r="D14" s="33">
        <v>1.32</v>
      </c>
      <c r="E14" s="33">
        <v>0.13</v>
      </c>
      <c r="F14" s="33">
        <v>12.08</v>
      </c>
      <c r="G14" s="33">
        <v>61.38</v>
      </c>
      <c r="H14" s="33">
        <v>5.75</v>
      </c>
      <c r="I14" s="33">
        <v>8.25</v>
      </c>
      <c r="J14" s="33">
        <v>21.75</v>
      </c>
      <c r="K14" s="33">
        <v>0.5</v>
      </c>
      <c r="L14" s="33">
        <v>0</v>
      </c>
      <c r="M14" s="33">
        <v>0</v>
      </c>
      <c r="N14" s="33">
        <v>0.33</v>
      </c>
      <c r="O14" s="33">
        <v>0.04</v>
      </c>
      <c r="P14" s="46">
        <v>0</v>
      </c>
    </row>
    <row r="15" spans="1:16" ht="16.5" customHeight="1" x14ac:dyDescent="0.25">
      <c r="A15" s="44"/>
      <c r="B15" s="47" t="s">
        <v>63</v>
      </c>
      <c r="C15" s="135">
        <v>20</v>
      </c>
      <c r="D15" s="48">
        <v>1.78</v>
      </c>
      <c r="E15" s="48">
        <v>0.2</v>
      </c>
      <c r="F15" s="48">
        <v>10.66</v>
      </c>
      <c r="G15" s="48">
        <v>64.42</v>
      </c>
      <c r="H15" s="48">
        <v>7</v>
      </c>
      <c r="I15" s="48">
        <v>9.4</v>
      </c>
      <c r="J15" s="48">
        <v>31.6</v>
      </c>
      <c r="K15" s="48">
        <v>0.78</v>
      </c>
      <c r="L15" s="48">
        <v>0</v>
      </c>
      <c r="M15" s="48">
        <v>0.2</v>
      </c>
      <c r="N15" s="48">
        <v>0.28000000000000003</v>
      </c>
      <c r="O15" s="48">
        <v>0.04</v>
      </c>
      <c r="P15" s="48">
        <v>0</v>
      </c>
    </row>
    <row r="16" spans="1:16" x14ac:dyDescent="0.25">
      <c r="A16" s="44"/>
      <c r="B16" s="30" t="s">
        <v>64</v>
      </c>
      <c r="C16" s="43"/>
      <c r="D16" s="52">
        <f t="shared" ref="D16:P16" si="0">D9+D11+D12+D13+D14+D15</f>
        <v>18.579999999999998</v>
      </c>
      <c r="E16" s="52">
        <f t="shared" si="0"/>
        <v>19.349999999999998</v>
      </c>
      <c r="F16" s="52">
        <f t="shared" si="0"/>
        <v>83.42</v>
      </c>
      <c r="G16" s="52">
        <f>G9+G11+G12+G13+G14+G15</f>
        <v>574.86999999999989</v>
      </c>
      <c r="H16" s="52">
        <f t="shared" si="0"/>
        <v>106.99</v>
      </c>
      <c r="I16" s="52">
        <f t="shared" si="0"/>
        <v>66.760000000000005</v>
      </c>
      <c r="J16" s="52">
        <f t="shared" si="0"/>
        <v>232.34</v>
      </c>
      <c r="K16" s="52">
        <f t="shared" si="0"/>
        <v>3.63</v>
      </c>
      <c r="L16" s="52">
        <f t="shared" si="0"/>
        <v>43.760000000000005</v>
      </c>
      <c r="M16" s="52">
        <f t="shared" si="0"/>
        <v>243.26999999999998</v>
      </c>
      <c r="N16" s="52">
        <f t="shared" si="0"/>
        <v>3.9800000000000004</v>
      </c>
      <c r="O16" s="52">
        <f t="shared" si="0"/>
        <v>0.51</v>
      </c>
      <c r="P16" s="52">
        <f t="shared" si="0"/>
        <v>21.96</v>
      </c>
    </row>
    <row r="17" spans="1:16" x14ac:dyDescent="0.25">
      <c r="A17" s="44"/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x14ac:dyDescent="0.25">
      <c r="A18" s="44"/>
      <c r="B18" s="44"/>
      <c r="C18" s="4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x14ac:dyDescent="0.25">
      <c r="A19" s="44"/>
      <c r="B19" s="44" t="s">
        <v>216</v>
      </c>
      <c r="C19" s="46">
        <f>D16</f>
        <v>18.579999999999998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x14ac:dyDescent="0.25">
      <c r="A20" s="36"/>
      <c r="B20" s="44" t="s">
        <v>1</v>
      </c>
      <c r="C20" s="34">
        <f>E16</f>
        <v>19.349999999999998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25">
      <c r="A21" s="44"/>
      <c r="B21" s="44" t="s">
        <v>2</v>
      </c>
      <c r="C21" s="46">
        <f>F16</f>
        <v>83.42</v>
      </c>
      <c r="D21" s="62"/>
      <c r="E21" s="62"/>
      <c r="F21" s="62"/>
      <c r="G21" s="62"/>
      <c r="H21" s="63"/>
      <c r="I21" s="63"/>
      <c r="J21" s="63"/>
      <c r="K21" s="63"/>
      <c r="L21" s="63"/>
      <c r="M21" s="63"/>
      <c r="N21" s="63"/>
      <c r="O21" s="63"/>
      <c r="P21" s="44"/>
    </row>
    <row r="22" spans="1:16" x14ac:dyDescent="0.25">
      <c r="A22" s="44"/>
      <c r="B22" s="44"/>
      <c r="C22" s="44"/>
      <c r="D22" s="44"/>
      <c r="E22" s="44"/>
      <c r="F22" s="4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x14ac:dyDescent="0.25">
      <c r="A23" s="36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6"/>
    </row>
    <row r="24" spans="1:16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35" spans="1:16" x14ac:dyDescent="0.25">
      <c r="A35" s="31"/>
      <c r="B35" s="60"/>
      <c r="C35" s="34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6"/>
    </row>
  </sheetData>
  <mergeCells count="8">
    <mergeCell ref="H6:K6"/>
    <mergeCell ref="L6:P6"/>
    <mergeCell ref="A1:G1"/>
    <mergeCell ref="A6:A7"/>
    <mergeCell ref="B6:B7"/>
    <mergeCell ref="C6:C7"/>
    <mergeCell ref="F6:F7"/>
    <mergeCell ref="G6:G7"/>
  </mergeCells>
  <pageMargins left="0.11811023622047245" right="0.19685039370078741" top="0.15748031496062992" bottom="0.15748031496062992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1"/>
  <sheetViews>
    <sheetView topLeftCell="A4" workbookViewId="0">
      <selection activeCell="Q4" sqref="Q1:V1048576"/>
    </sheetView>
  </sheetViews>
  <sheetFormatPr defaultRowHeight="15" x14ac:dyDescent="0.25"/>
  <cols>
    <col min="1" max="1" width="11" customWidth="1"/>
    <col min="2" max="2" width="34" customWidth="1"/>
    <col min="3" max="3" width="7" customWidth="1"/>
    <col min="4" max="6" width="6.42578125" customWidth="1"/>
    <col min="7" max="7" width="8.140625" customWidth="1"/>
    <col min="8" max="8" width="7.5703125" customWidth="1"/>
    <col min="9" max="9" width="7" customWidth="1"/>
    <col min="10" max="10" width="7.7109375" customWidth="1"/>
    <col min="11" max="11" width="6.42578125" customWidth="1"/>
    <col min="12" max="12" width="8.140625" customWidth="1"/>
    <col min="13" max="13" width="8.710937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3" spans="1:16" ht="25.5" x14ac:dyDescent="0.35">
      <c r="C3" s="18" t="s">
        <v>174</v>
      </c>
      <c r="D3" s="19"/>
      <c r="E3" s="20"/>
    </row>
    <row r="5" spans="1:16" ht="15.75" x14ac:dyDescent="0.25">
      <c r="A5" s="21" t="s">
        <v>143</v>
      </c>
    </row>
    <row r="6" spans="1:16" ht="30" x14ac:dyDescent="0.25">
      <c r="A6" s="151" t="s">
        <v>65</v>
      </c>
      <c r="B6" s="149" t="s">
        <v>38</v>
      </c>
      <c r="C6" s="149" t="s">
        <v>39</v>
      </c>
      <c r="D6" s="105" t="s">
        <v>40</v>
      </c>
      <c r="E6" s="105" t="s">
        <v>41</v>
      </c>
      <c r="F6" s="149" t="s">
        <v>42</v>
      </c>
      <c r="G6" s="153" t="s">
        <v>43</v>
      </c>
      <c r="H6" s="144" t="s">
        <v>44</v>
      </c>
      <c r="I6" s="144"/>
      <c r="J6" s="144"/>
      <c r="K6" s="144"/>
      <c r="L6" s="145" t="s">
        <v>45</v>
      </c>
      <c r="M6" s="145"/>
      <c r="N6" s="145"/>
      <c r="O6" s="145"/>
      <c r="P6" s="150"/>
    </row>
    <row r="7" spans="1:16" x14ac:dyDescent="0.25">
      <c r="A7" s="152"/>
      <c r="B7" s="149"/>
      <c r="C7" s="149"/>
      <c r="D7" s="23" t="s">
        <v>46</v>
      </c>
      <c r="E7" s="105" t="s">
        <v>46</v>
      </c>
      <c r="F7" s="149"/>
      <c r="G7" s="154"/>
      <c r="H7" s="104" t="s">
        <v>47</v>
      </c>
      <c r="I7" s="104" t="s">
        <v>48</v>
      </c>
      <c r="J7" s="104" t="s">
        <v>49</v>
      </c>
      <c r="K7" s="104" t="s">
        <v>50</v>
      </c>
      <c r="L7" s="104" t="s">
        <v>51</v>
      </c>
      <c r="M7" s="104" t="s">
        <v>52</v>
      </c>
      <c r="N7" s="104" t="s">
        <v>53</v>
      </c>
      <c r="O7" s="104" t="s">
        <v>54</v>
      </c>
      <c r="P7" s="23" t="s">
        <v>55</v>
      </c>
    </row>
    <row r="8" spans="1:16" x14ac:dyDescent="0.25">
      <c r="B8" s="22" t="s">
        <v>56</v>
      </c>
    </row>
    <row r="9" spans="1:16" ht="16.5" customHeight="1" x14ac:dyDescent="0.25">
      <c r="A9" s="31" t="s">
        <v>66</v>
      </c>
      <c r="B9" s="28" t="s">
        <v>57</v>
      </c>
      <c r="C9" s="32" t="s">
        <v>58</v>
      </c>
      <c r="D9" s="46">
        <v>1.84</v>
      </c>
      <c r="E9" s="46">
        <v>5.65</v>
      </c>
      <c r="F9" s="46">
        <v>12.4</v>
      </c>
      <c r="G9" s="46">
        <v>120.3</v>
      </c>
      <c r="H9" s="33">
        <v>5.95</v>
      </c>
      <c r="I9" s="33">
        <v>6.7</v>
      </c>
      <c r="J9" s="33">
        <v>19.59</v>
      </c>
      <c r="K9" s="33">
        <v>0.43</v>
      </c>
      <c r="L9" s="46">
        <v>41</v>
      </c>
      <c r="M9" s="33">
        <v>76.180000000000007</v>
      </c>
      <c r="N9" s="33">
        <v>0.42</v>
      </c>
      <c r="O9" s="33">
        <v>0.03</v>
      </c>
      <c r="P9" s="46">
        <v>0</v>
      </c>
    </row>
    <row r="10" spans="1:16" ht="16.5" customHeight="1" x14ac:dyDescent="0.25">
      <c r="A10" s="36" t="s">
        <v>175</v>
      </c>
      <c r="B10" s="41" t="s">
        <v>215</v>
      </c>
      <c r="C10" s="129">
        <v>200</v>
      </c>
      <c r="D10" s="42">
        <v>16.48</v>
      </c>
      <c r="E10" s="42">
        <v>13.62</v>
      </c>
      <c r="F10" s="42">
        <v>33.229999999999997</v>
      </c>
      <c r="G10" s="42">
        <v>325.48</v>
      </c>
      <c r="H10" s="45">
        <v>43.52</v>
      </c>
      <c r="I10" s="45">
        <v>48.52</v>
      </c>
      <c r="J10" s="45">
        <v>244.84</v>
      </c>
      <c r="K10" s="45">
        <v>1.92</v>
      </c>
      <c r="L10" s="45">
        <v>74.400000000000006</v>
      </c>
      <c r="M10" s="42">
        <v>133.76</v>
      </c>
      <c r="N10" s="42">
        <v>6.06</v>
      </c>
      <c r="O10" s="42">
        <v>0.32</v>
      </c>
      <c r="P10" s="46">
        <v>8.18</v>
      </c>
    </row>
    <row r="11" spans="1:16" ht="16.5" customHeight="1" x14ac:dyDescent="0.25">
      <c r="A11" s="36" t="s">
        <v>254</v>
      </c>
      <c r="B11" s="61" t="s">
        <v>253</v>
      </c>
      <c r="C11" s="43">
        <v>90</v>
      </c>
      <c r="D11" s="46">
        <v>7.83</v>
      </c>
      <c r="E11" s="46">
        <v>5.82</v>
      </c>
      <c r="F11" s="46">
        <v>8.83</v>
      </c>
      <c r="G11" s="46">
        <v>121.33</v>
      </c>
      <c r="H11" s="42">
        <v>24.3</v>
      </c>
      <c r="I11" s="42">
        <v>25.2</v>
      </c>
      <c r="J11" s="42">
        <v>106.41</v>
      </c>
      <c r="K11" s="42">
        <v>0.6</v>
      </c>
      <c r="L11" s="42">
        <v>5.98</v>
      </c>
      <c r="M11" s="42">
        <v>24.84</v>
      </c>
      <c r="N11" s="42">
        <v>2.62</v>
      </c>
      <c r="O11" s="42">
        <v>0.05</v>
      </c>
      <c r="P11" s="94">
        <v>0.48</v>
      </c>
    </row>
    <row r="12" spans="1:16" ht="16.5" customHeight="1" x14ac:dyDescent="0.25">
      <c r="A12" s="73" t="s">
        <v>92</v>
      </c>
      <c r="B12" s="41" t="s">
        <v>90</v>
      </c>
      <c r="C12" s="42" t="s">
        <v>91</v>
      </c>
      <c r="D12" s="42">
        <v>6.5</v>
      </c>
      <c r="E12" s="42">
        <v>4.09</v>
      </c>
      <c r="F12" s="42">
        <v>30.4</v>
      </c>
      <c r="G12" s="42">
        <v>203.54</v>
      </c>
      <c r="H12" s="45">
        <v>17.75</v>
      </c>
      <c r="I12" s="45">
        <v>30.61</v>
      </c>
      <c r="J12" s="45">
        <v>85.86</v>
      </c>
      <c r="K12" s="45">
        <v>0.78</v>
      </c>
      <c r="L12" s="45">
        <v>39.83</v>
      </c>
      <c r="M12" s="45">
        <v>398.08</v>
      </c>
      <c r="N12" s="45">
        <v>0.37</v>
      </c>
      <c r="O12" s="45">
        <v>0.05</v>
      </c>
      <c r="P12" s="46">
        <v>1.55</v>
      </c>
    </row>
    <row r="13" spans="1:16" ht="16.5" customHeight="1" x14ac:dyDescent="0.25">
      <c r="A13" s="36" t="s">
        <v>242</v>
      </c>
      <c r="B13" s="60" t="s">
        <v>241</v>
      </c>
      <c r="C13" s="50">
        <v>200</v>
      </c>
      <c r="D13" s="42">
        <v>1.02</v>
      </c>
      <c r="E13" s="42">
        <v>0.06</v>
      </c>
      <c r="F13" s="42">
        <v>24.65</v>
      </c>
      <c r="G13" s="42">
        <v>106.18</v>
      </c>
      <c r="H13" s="42">
        <v>31.48</v>
      </c>
      <c r="I13" s="42">
        <v>19.95</v>
      </c>
      <c r="J13" s="42">
        <v>27.16</v>
      </c>
      <c r="K13" s="42">
        <v>0.66</v>
      </c>
      <c r="L13" s="42">
        <v>0</v>
      </c>
      <c r="M13" s="42">
        <v>116.6</v>
      </c>
      <c r="N13" s="42">
        <v>1.1000000000000001</v>
      </c>
      <c r="O13" s="42">
        <v>0.02</v>
      </c>
      <c r="P13" s="46">
        <v>0.32</v>
      </c>
    </row>
    <row r="14" spans="1:16" ht="16.5" customHeight="1" x14ac:dyDescent="0.25">
      <c r="A14" s="44"/>
      <c r="B14" s="47" t="s">
        <v>63</v>
      </c>
      <c r="C14" s="71">
        <v>65</v>
      </c>
      <c r="D14" s="48">
        <v>1.78</v>
      </c>
      <c r="E14" s="48">
        <v>0.2</v>
      </c>
      <c r="F14" s="48">
        <v>12.66</v>
      </c>
      <c r="G14" s="48">
        <v>56.34</v>
      </c>
      <c r="H14" s="48">
        <v>7</v>
      </c>
      <c r="I14" s="48">
        <v>9.4</v>
      </c>
      <c r="J14" s="48">
        <v>31.6</v>
      </c>
      <c r="K14" s="48">
        <v>0.78</v>
      </c>
      <c r="L14" s="48">
        <v>0</v>
      </c>
      <c r="M14" s="48">
        <v>0.2</v>
      </c>
      <c r="N14" s="48">
        <v>0.28000000000000003</v>
      </c>
      <c r="O14" s="48">
        <v>0.04</v>
      </c>
      <c r="P14" s="48">
        <v>0</v>
      </c>
    </row>
    <row r="15" spans="1:16" x14ac:dyDescent="0.25">
      <c r="A15" s="44"/>
      <c r="B15" s="30" t="s">
        <v>64</v>
      </c>
      <c r="C15" s="43"/>
      <c r="D15" s="52">
        <f>D9+D10+D13+D14</f>
        <v>21.12</v>
      </c>
      <c r="E15" s="52">
        <f t="shared" ref="E15:P15" si="0">E9+E10+E13+E14</f>
        <v>19.529999999999998</v>
      </c>
      <c r="F15" s="52">
        <f t="shared" si="0"/>
        <v>82.94</v>
      </c>
      <c r="G15" s="52">
        <f>G9+G10+G13+G14</f>
        <v>608.30000000000007</v>
      </c>
      <c r="H15" s="52">
        <f t="shared" si="0"/>
        <v>87.95</v>
      </c>
      <c r="I15" s="52">
        <f t="shared" si="0"/>
        <v>84.570000000000007</v>
      </c>
      <c r="J15" s="52">
        <f t="shared" si="0"/>
        <v>323.19000000000005</v>
      </c>
      <c r="K15" s="52">
        <f t="shared" si="0"/>
        <v>3.79</v>
      </c>
      <c r="L15" s="52">
        <f t="shared" si="0"/>
        <v>115.4</v>
      </c>
      <c r="M15" s="52">
        <f t="shared" si="0"/>
        <v>326.73999999999995</v>
      </c>
      <c r="N15" s="52">
        <f t="shared" si="0"/>
        <v>7.86</v>
      </c>
      <c r="O15" s="52">
        <f t="shared" si="0"/>
        <v>0.41</v>
      </c>
      <c r="P15" s="52">
        <f t="shared" si="0"/>
        <v>8.5</v>
      </c>
    </row>
    <row r="16" spans="1:16" x14ac:dyDescent="0.25">
      <c r="A16" s="44"/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8" spans="1:16" x14ac:dyDescent="0.25">
      <c r="A18" s="44"/>
      <c r="B18" s="44" t="s">
        <v>216</v>
      </c>
      <c r="C18" s="46">
        <f>D15</f>
        <v>21.12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x14ac:dyDescent="0.25">
      <c r="A19" s="36"/>
      <c r="B19" s="44" t="s">
        <v>1</v>
      </c>
      <c r="C19" s="34">
        <f>E15</f>
        <v>19.529999999999998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x14ac:dyDescent="0.25">
      <c r="A20" s="44"/>
      <c r="B20" s="44" t="s">
        <v>2</v>
      </c>
      <c r="C20" s="46">
        <f>F15</f>
        <v>82.94</v>
      </c>
      <c r="D20" s="62"/>
      <c r="E20" s="62"/>
      <c r="F20" s="62"/>
      <c r="G20" s="62"/>
      <c r="H20" s="63"/>
      <c r="I20" s="63"/>
      <c r="J20" s="63"/>
      <c r="K20" s="63"/>
      <c r="L20" s="63"/>
      <c r="M20" s="63"/>
      <c r="N20" s="63"/>
      <c r="O20" s="63"/>
      <c r="P20" s="44"/>
    </row>
    <row r="21" spans="1:16" x14ac:dyDescent="0.25">
      <c r="A21" s="44"/>
      <c r="B21" s="44"/>
      <c r="C21" s="44"/>
      <c r="D21" s="44"/>
      <c r="E21" s="44"/>
      <c r="F21" s="4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x14ac:dyDescent="0.25">
      <c r="A22" s="36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6"/>
    </row>
    <row r="23" spans="1:16" x14ac:dyDescent="0.25">
      <c r="A23" s="44"/>
      <c r="B23" s="131" t="s">
        <v>269</v>
      </c>
      <c r="C23" s="131"/>
      <c r="D23" s="44"/>
      <c r="E23" s="44"/>
      <c r="F23" s="44"/>
      <c r="G23" s="44"/>
      <c r="H23" s="44"/>
      <c r="I23" s="44"/>
      <c r="J23" s="46"/>
      <c r="K23" s="44"/>
      <c r="L23" s="44"/>
      <c r="M23" s="44"/>
      <c r="N23" s="44"/>
      <c r="O23" s="44"/>
      <c r="P23" s="44"/>
    </row>
    <row r="24" spans="1:16" x14ac:dyDescent="0.25">
      <c r="A24" s="44"/>
      <c r="B24" s="126" t="s">
        <v>0</v>
      </c>
      <c r="C24" s="106">
        <f>('7 д'!C21+'8 д'!C21+'9 д'!C21+'10 д'!C19+'11 д'!C19+C18)/6</f>
        <v>19.248333333333335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25">
      <c r="A25" s="73"/>
      <c r="B25" s="126" t="s">
        <v>1</v>
      </c>
      <c r="C25" s="134">
        <f>('7 д'!C22+'8 д'!C22+'9 д'!C22+'10 д'!C20+'11 д'!C20+C19)/6</f>
        <v>19.746666666666666</v>
      </c>
      <c r="D25" s="42"/>
      <c r="E25" s="42"/>
      <c r="F25" s="42"/>
      <c r="G25" s="42"/>
      <c r="H25" s="45"/>
      <c r="I25" s="45"/>
      <c r="J25" s="45"/>
      <c r="K25" s="45"/>
      <c r="L25" s="115"/>
      <c r="M25" s="115"/>
      <c r="N25" s="116"/>
      <c r="O25" s="108"/>
      <c r="P25" s="46"/>
    </row>
    <row r="26" spans="1:16" x14ac:dyDescent="0.25">
      <c r="A26" s="36"/>
      <c r="B26" s="126" t="s">
        <v>2</v>
      </c>
      <c r="C26" s="106">
        <f>('7 д'!C23+'8 д'!C23+'9 д'!C23+'10 д'!C21+'11 д'!C21+C20)/6</f>
        <v>83.748333333333335</v>
      </c>
      <c r="E26" s="46"/>
      <c r="F26" s="46"/>
      <c r="H26" s="42"/>
      <c r="I26" s="45"/>
      <c r="J26" s="45"/>
      <c r="K26" s="45"/>
      <c r="L26" s="42"/>
      <c r="M26" s="45"/>
      <c r="N26" s="45"/>
      <c r="O26" s="45"/>
      <c r="P26" s="94"/>
    </row>
    <row r="27" spans="1:16" x14ac:dyDescent="0.25">
      <c r="A27" s="36"/>
      <c r="B27" s="60"/>
      <c r="C27" s="50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6"/>
    </row>
    <row r="28" spans="1:16" x14ac:dyDescent="0.25">
      <c r="A28" s="36"/>
      <c r="B28" s="29"/>
      <c r="C28" s="80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6"/>
    </row>
    <row r="29" spans="1:16" x14ac:dyDescent="0.25">
      <c r="A29" s="44"/>
      <c r="B29" s="130"/>
      <c r="C29" s="155"/>
      <c r="D29" s="155"/>
      <c r="E29" s="33"/>
      <c r="F29" s="46"/>
      <c r="G29" s="33"/>
      <c r="H29" s="33"/>
      <c r="I29" s="33"/>
      <c r="J29" s="33"/>
      <c r="K29" s="33"/>
      <c r="L29" s="33"/>
      <c r="M29" s="33"/>
      <c r="N29" s="33"/>
      <c r="O29" s="33"/>
      <c r="P29" s="46"/>
    </row>
    <row r="30" spans="1:16" x14ac:dyDescent="0.25">
      <c r="A30" s="44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5">
      <c r="A31" s="44"/>
      <c r="B31" s="30"/>
      <c r="C31" s="43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</sheetData>
  <mergeCells count="9">
    <mergeCell ref="C29:D29"/>
    <mergeCell ref="H6:K6"/>
    <mergeCell ref="L6:P6"/>
    <mergeCell ref="A1:G1"/>
    <mergeCell ref="A6:A7"/>
    <mergeCell ref="B6:B7"/>
    <mergeCell ref="C6:C7"/>
    <mergeCell ref="F6:F7"/>
    <mergeCell ref="G6:G7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P23"/>
  <sheetViews>
    <sheetView workbookViewId="0">
      <selection activeCell="Q1" sqref="Q1:W1048576"/>
    </sheetView>
  </sheetViews>
  <sheetFormatPr defaultRowHeight="15" x14ac:dyDescent="0.25"/>
  <cols>
    <col min="1" max="1" width="11" customWidth="1"/>
    <col min="2" max="2" width="33.85546875" customWidth="1"/>
    <col min="3" max="3" width="8.5703125" customWidth="1"/>
    <col min="4" max="5" width="6.42578125" customWidth="1"/>
    <col min="6" max="6" width="7.42578125" customWidth="1"/>
    <col min="7" max="7" width="8.140625" customWidth="1"/>
    <col min="8" max="8" width="7.28515625" customWidth="1"/>
    <col min="9" max="9" width="6.42578125" customWidth="1"/>
    <col min="10" max="10" width="7.7109375" customWidth="1"/>
    <col min="11" max="11" width="6.42578125" customWidth="1"/>
    <col min="12" max="12" width="7.7109375" customWidth="1"/>
    <col min="13" max="13" width="7.4257812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6" ht="25.5" x14ac:dyDescent="0.35">
      <c r="C2" s="18" t="s">
        <v>108</v>
      </c>
      <c r="D2" s="19"/>
      <c r="E2" s="20"/>
    </row>
    <row r="4" spans="1:16" ht="15.75" x14ac:dyDescent="0.25">
      <c r="A4" s="21" t="s">
        <v>212</v>
      </c>
    </row>
    <row r="5" spans="1:16" ht="30" x14ac:dyDescent="0.25">
      <c r="A5" s="151" t="s">
        <v>65</v>
      </c>
      <c r="B5" s="149" t="s">
        <v>38</v>
      </c>
      <c r="C5" s="149" t="s">
        <v>39</v>
      </c>
      <c r="D5" s="70" t="s">
        <v>40</v>
      </c>
      <c r="E5" s="70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6" x14ac:dyDescent="0.25">
      <c r="A6" s="152"/>
      <c r="B6" s="149"/>
      <c r="C6" s="149"/>
      <c r="D6" s="23" t="s">
        <v>46</v>
      </c>
      <c r="E6" s="70" t="s">
        <v>46</v>
      </c>
      <c r="F6" s="149"/>
      <c r="G6" s="154"/>
      <c r="H6" s="69" t="s">
        <v>47</v>
      </c>
      <c r="I6" s="69" t="s">
        <v>48</v>
      </c>
      <c r="J6" s="69" t="s">
        <v>49</v>
      </c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23" t="s">
        <v>55</v>
      </c>
    </row>
    <row r="7" spans="1:16" x14ac:dyDescent="0.25">
      <c r="B7" s="22" t="s">
        <v>56</v>
      </c>
    </row>
    <row r="8" spans="1:16" ht="16.5" customHeight="1" x14ac:dyDescent="0.25">
      <c r="A8" s="36" t="s">
        <v>103</v>
      </c>
      <c r="B8" s="60" t="s">
        <v>104</v>
      </c>
      <c r="C8" s="101" t="s">
        <v>163</v>
      </c>
      <c r="D8" s="46">
        <v>3.29</v>
      </c>
      <c r="E8" s="46">
        <v>7.68</v>
      </c>
      <c r="F8" s="46">
        <v>12.75</v>
      </c>
      <c r="G8" s="46">
        <v>127.52</v>
      </c>
      <c r="H8" s="42">
        <v>92.6</v>
      </c>
      <c r="I8" s="42">
        <v>11.36</v>
      </c>
      <c r="J8" s="42">
        <v>70.709999999999994</v>
      </c>
      <c r="K8" s="42">
        <v>0.6</v>
      </c>
      <c r="L8" s="42">
        <v>56.67</v>
      </c>
      <c r="M8" s="42">
        <v>104.56</v>
      </c>
      <c r="N8" s="42">
        <v>0.64</v>
      </c>
      <c r="O8" s="42">
        <v>0.04</v>
      </c>
      <c r="P8" s="46">
        <v>0.03</v>
      </c>
    </row>
    <row r="9" spans="1:16" ht="16.5" customHeight="1" x14ac:dyDescent="0.25">
      <c r="A9" s="36" t="s">
        <v>83</v>
      </c>
      <c r="B9" s="41" t="s">
        <v>89</v>
      </c>
      <c r="C9" s="42" t="s">
        <v>261</v>
      </c>
      <c r="D9" s="42">
        <v>9.19</v>
      </c>
      <c r="E9" s="42">
        <v>7.73</v>
      </c>
      <c r="F9" s="42">
        <v>3.82</v>
      </c>
      <c r="G9" s="42">
        <v>144.9</v>
      </c>
      <c r="H9" s="42">
        <v>5.41</v>
      </c>
      <c r="I9" s="42">
        <v>4.33</v>
      </c>
      <c r="J9" s="42">
        <v>12.78</v>
      </c>
      <c r="K9" s="42">
        <v>0.23</v>
      </c>
      <c r="L9" s="42">
        <v>0</v>
      </c>
      <c r="M9" s="42">
        <v>14.4</v>
      </c>
      <c r="N9" s="42">
        <v>3.2</v>
      </c>
      <c r="O9" s="42">
        <v>0.01</v>
      </c>
      <c r="P9" s="46">
        <v>1.47</v>
      </c>
    </row>
    <row r="10" spans="1:16" ht="16.5" customHeight="1" x14ac:dyDescent="0.25">
      <c r="A10" s="36" t="s">
        <v>71</v>
      </c>
      <c r="B10" s="60" t="s">
        <v>72</v>
      </c>
      <c r="C10" s="50">
        <v>150</v>
      </c>
      <c r="D10" s="42">
        <v>3.65</v>
      </c>
      <c r="E10" s="42">
        <v>4.47</v>
      </c>
      <c r="F10" s="42">
        <v>30.62</v>
      </c>
      <c r="G10" s="42">
        <v>190.23</v>
      </c>
      <c r="H10" s="42">
        <v>10.95</v>
      </c>
      <c r="I10" s="42">
        <v>8.16</v>
      </c>
      <c r="J10" s="42">
        <v>212.3</v>
      </c>
      <c r="K10" s="42">
        <v>0.83</v>
      </c>
      <c r="L10" s="42">
        <v>21</v>
      </c>
      <c r="M10" s="42">
        <v>23.63</v>
      </c>
      <c r="N10" s="42">
        <v>0.82</v>
      </c>
      <c r="O10" s="42">
        <v>0.09</v>
      </c>
      <c r="P10" s="46">
        <v>0</v>
      </c>
    </row>
    <row r="11" spans="1:16" ht="16.5" customHeight="1" x14ac:dyDescent="0.25">
      <c r="A11" s="36" t="s">
        <v>147</v>
      </c>
      <c r="B11" s="29" t="s">
        <v>148</v>
      </c>
      <c r="C11" s="84" t="str">
        <f>"200"</f>
        <v>200</v>
      </c>
      <c r="D11" s="33">
        <v>0.43</v>
      </c>
      <c r="E11" s="33">
        <v>0.18</v>
      </c>
      <c r="F11" s="33">
        <v>17.149999999999999</v>
      </c>
      <c r="G11" s="33">
        <v>76.42</v>
      </c>
      <c r="H11" s="42">
        <v>7.89</v>
      </c>
      <c r="I11" s="42">
        <v>2.1</v>
      </c>
      <c r="J11" s="42">
        <v>2.06</v>
      </c>
      <c r="K11" s="42">
        <v>0.41</v>
      </c>
      <c r="L11" s="42">
        <v>0</v>
      </c>
      <c r="M11" s="42">
        <v>106.21</v>
      </c>
      <c r="N11" s="42">
        <v>0.49</v>
      </c>
      <c r="O11" s="42">
        <v>0.01</v>
      </c>
      <c r="P11" s="33">
        <v>52</v>
      </c>
    </row>
    <row r="12" spans="1:16" ht="16.5" customHeight="1" x14ac:dyDescent="0.25">
      <c r="A12" s="36"/>
      <c r="B12" s="60" t="s">
        <v>76</v>
      </c>
      <c r="C12" s="50">
        <v>25</v>
      </c>
      <c r="D12" s="33">
        <v>1.32</v>
      </c>
      <c r="E12" s="33">
        <v>0.13</v>
      </c>
      <c r="F12" s="33">
        <v>12.08</v>
      </c>
      <c r="G12" s="33">
        <v>35.229999999999997</v>
      </c>
      <c r="H12" s="33">
        <v>5.75</v>
      </c>
      <c r="I12" s="33">
        <v>8.25</v>
      </c>
      <c r="J12" s="33">
        <v>21.75</v>
      </c>
      <c r="K12" s="33">
        <v>0.5</v>
      </c>
      <c r="L12" s="33">
        <v>0</v>
      </c>
      <c r="M12" s="33">
        <v>0</v>
      </c>
      <c r="N12" s="33">
        <v>0.33</v>
      </c>
      <c r="O12" s="33">
        <v>0.04</v>
      </c>
      <c r="P12" s="46">
        <v>0</v>
      </c>
    </row>
    <row r="13" spans="1:16" ht="30" x14ac:dyDescent="0.25">
      <c r="A13" s="27" t="s">
        <v>62</v>
      </c>
      <c r="B13" s="47" t="s">
        <v>63</v>
      </c>
      <c r="C13" s="48" t="s">
        <v>59</v>
      </c>
      <c r="D13" s="48">
        <v>1.78</v>
      </c>
      <c r="E13" s="48">
        <v>0.2</v>
      </c>
      <c r="F13" s="48">
        <v>9.66</v>
      </c>
      <c r="G13" s="48">
        <v>25.4</v>
      </c>
      <c r="H13" s="48">
        <v>7</v>
      </c>
      <c r="I13" s="48">
        <v>9.4</v>
      </c>
      <c r="J13" s="48">
        <v>31.6</v>
      </c>
      <c r="K13" s="48">
        <v>0.78</v>
      </c>
      <c r="L13" s="48">
        <v>0</v>
      </c>
      <c r="M13" s="48">
        <v>0.2</v>
      </c>
      <c r="N13" s="48">
        <v>0.28000000000000003</v>
      </c>
      <c r="O13" s="48">
        <v>0.04</v>
      </c>
      <c r="P13" s="48">
        <v>0</v>
      </c>
    </row>
    <row r="14" spans="1:16" x14ac:dyDescent="0.25">
      <c r="A14" s="22"/>
      <c r="B14" s="30" t="s">
        <v>64</v>
      </c>
      <c r="C14" s="30"/>
      <c r="D14" s="35">
        <f>D8+D9+D10+D11+D12+D13</f>
        <v>19.66</v>
      </c>
      <c r="E14" s="35">
        <f t="shared" ref="E14:P14" si="0">E8+E9+E10+E11+E12+E13</f>
        <v>20.389999999999997</v>
      </c>
      <c r="F14" s="35">
        <f t="shared" si="0"/>
        <v>86.08</v>
      </c>
      <c r="G14" s="35">
        <f>G8+G9+G10+G11+G12+G13</f>
        <v>599.69999999999993</v>
      </c>
      <c r="H14" s="35">
        <f t="shared" si="0"/>
        <v>129.6</v>
      </c>
      <c r="I14" s="35">
        <f t="shared" si="0"/>
        <v>43.6</v>
      </c>
      <c r="J14" s="35">
        <f t="shared" si="0"/>
        <v>351.20000000000005</v>
      </c>
      <c r="K14" s="35">
        <f t="shared" si="0"/>
        <v>3.3499999999999996</v>
      </c>
      <c r="L14" s="35">
        <f t="shared" si="0"/>
        <v>77.67</v>
      </c>
      <c r="M14" s="35">
        <f t="shared" si="0"/>
        <v>249</v>
      </c>
      <c r="N14" s="35">
        <f t="shared" si="0"/>
        <v>5.7600000000000007</v>
      </c>
      <c r="O14" s="35">
        <f t="shared" si="0"/>
        <v>0.23000000000000004</v>
      </c>
      <c r="P14" s="35">
        <f t="shared" si="0"/>
        <v>53.5</v>
      </c>
    </row>
    <row r="15" spans="1:16" x14ac:dyDescent="0.25">
      <c r="A15" s="44"/>
      <c r="B15" s="44"/>
      <c r="C15" s="44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16" x14ac:dyDescent="0.25">
      <c r="A16" s="44"/>
      <c r="B16" s="44"/>
      <c r="C16" s="44"/>
      <c r="D16" s="43"/>
      <c r="E16" s="43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1:16" x14ac:dyDescent="0.25">
      <c r="A17" s="44"/>
      <c r="B17" s="44" t="s">
        <v>216</v>
      </c>
      <c r="C17" s="46">
        <f>D14</f>
        <v>19.66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x14ac:dyDescent="0.25">
      <c r="A18" s="44"/>
      <c r="B18" s="44" t="s">
        <v>1</v>
      </c>
      <c r="C18" s="46">
        <f>E14</f>
        <v>20.389999999999997</v>
      </c>
      <c r="D18" s="62"/>
      <c r="E18" s="62"/>
      <c r="F18" s="62"/>
      <c r="G18" s="62"/>
      <c r="H18" s="63"/>
      <c r="I18" s="63"/>
      <c r="J18" s="63"/>
      <c r="K18" s="63"/>
      <c r="L18" s="63"/>
      <c r="M18" s="63"/>
      <c r="N18" s="63"/>
      <c r="O18" s="63"/>
      <c r="P18" s="44"/>
    </row>
    <row r="19" spans="1:16" x14ac:dyDescent="0.25">
      <c r="A19" s="44"/>
      <c r="B19" s="44" t="s">
        <v>2</v>
      </c>
      <c r="C19" s="46">
        <f>F14</f>
        <v>86.08</v>
      </c>
      <c r="D19" s="44"/>
      <c r="E19" s="44"/>
      <c r="F19" s="4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6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1:Q29"/>
  <sheetViews>
    <sheetView workbookViewId="0">
      <selection activeCell="Q1" sqref="Q1:U1048576"/>
    </sheetView>
  </sheetViews>
  <sheetFormatPr defaultRowHeight="15" x14ac:dyDescent="0.25"/>
  <cols>
    <col min="1" max="1" width="11" customWidth="1"/>
    <col min="2" max="2" width="35.42578125" customWidth="1"/>
    <col min="3" max="3" width="7" customWidth="1"/>
    <col min="4" max="5" width="6.42578125" customWidth="1"/>
    <col min="6" max="6" width="7.7109375" customWidth="1"/>
    <col min="7" max="7" width="8.140625" customWidth="1"/>
    <col min="8" max="8" width="7.28515625" customWidth="1"/>
    <col min="9" max="9" width="6.42578125" customWidth="1"/>
    <col min="10" max="10" width="7.7109375" customWidth="1"/>
    <col min="11" max="11" width="6.42578125" customWidth="1"/>
    <col min="12" max="12" width="7.7109375" customWidth="1"/>
    <col min="13" max="13" width="7.425781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108</v>
      </c>
      <c r="D2" s="19"/>
      <c r="E2" s="20"/>
    </row>
    <row r="4" spans="1:17" ht="15.75" x14ac:dyDescent="0.25">
      <c r="A4" s="21" t="s">
        <v>199</v>
      </c>
    </row>
    <row r="5" spans="1:17" ht="30" x14ac:dyDescent="0.25">
      <c r="A5" s="151" t="s">
        <v>65</v>
      </c>
      <c r="B5" s="149" t="s">
        <v>38</v>
      </c>
      <c r="C5" s="149" t="s">
        <v>39</v>
      </c>
      <c r="D5" s="70" t="s">
        <v>40</v>
      </c>
      <c r="E5" s="70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70" t="s">
        <v>46</v>
      </c>
      <c r="F6" s="149"/>
      <c r="G6" s="154"/>
      <c r="H6" s="69" t="s">
        <v>47</v>
      </c>
      <c r="I6" s="69" t="s">
        <v>48</v>
      </c>
      <c r="J6" s="69" t="s">
        <v>49</v>
      </c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23" t="s">
        <v>55</v>
      </c>
    </row>
    <row r="7" spans="1:17" x14ac:dyDescent="0.25">
      <c r="A7" s="85"/>
      <c r="B7" s="22" t="s">
        <v>56</v>
      </c>
    </row>
    <row r="8" spans="1:17" ht="26.25" customHeight="1" x14ac:dyDescent="0.25">
      <c r="A8" s="31"/>
      <c r="B8" s="117" t="s">
        <v>266</v>
      </c>
      <c r="C8" s="75">
        <v>70</v>
      </c>
      <c r="D8" s="42">
        <v>1.08</v>
      </c>
      <c r="E8" s="42">
        <v>2.64</v>
      </c>
      <c r="F8" s="42">
        <v>28.27</v>
      </c>
      <c r="G8" s="42">
        <v>60.23</v>
      </c>
      <c r="H8" s="42">
        <v>9.9700000000000006</v>
      </c>
      <c r="I8" s="42">
        <v>6.79</v>
      </c>
      <c r="J8" s="42">
        <v>37.659999999999997</v>
      </c>
      <c r="K8" s="42">
        <v>0.52</v>
      </c>
      <c r="L8" s="42">
        <v>0</v>
      </c>
      <c r="M8" s="42">
        <v>0</v>
      </c>
      <c r="N8" s="42">
        <v>3.41</v>
      </c>
      <c r="O8" s="42">
        <v>0.06</v>
      </c>
      <c r="P8" s="42">
        <v>0</v>
      </c>
      <c r="Q8" s="83"/>
    </row>
    <row r="9" spans="1:17" ht="16.5" customHeight="1" x14ac:dyDescent="0.25">
      <c r="A9" s="36" t="s">
        <v>145</v>
      </c>
      <c r="B9" s="29" t="s">
        <v>146</v>
      </c>
      <c r="C9" s="34" t="s">
        <v>205</v>
      </c>
      <c r="D9" s="46">
        <v>6.2</v>
      </c>
      <c r="E9" s="46">
        <v>6.14</v>
      </c>
      <c r="F9" s="46">
        <v>23.52</v>
      </c>
      <c r="G9" s="46">
        <v>218.48</v>
      </c>
      <c r="H9" s="45">
        <v>127.79</v>
      </c>
      <c r="I9" s="45">
        <v>33.549999999999997</v>
      </c>
      <c r="J9" s="45">
        <v>171.96</v>
      </c>
      <c r="K9" s="45">
        <v>1.69</v>
      </c>
      <c r="L9" s="45">
        <v>35.86</v>
      </c>
      <c r="M9" s="45">
        <v>65.95</v>
      </c>
      <c r="N9" s="45">
        <v>0.87</v>
      </c>
      <c r="O9" s="45">
        <v>0.12</v>
      </c>
      <c r="P9" s="46">
        <v>0.52</v>
      </c>
      <c r="Q9" s="83"/>
    </row>
    <row r="10" spans="1:17" ht="16.5" customHeight="1" x14ac:dyDescent="0.25">
      <c r="A10" s="36" t="s">
        <v>125</v>
      </c>
      <c r="B10" s="22" t="s">
        <v>126</v>
      </c>
      <c r="C10" s="84" t="str">
        <f>"200"</f>
        <v>200</v>
      </c>
      <c r="D10" s="80">
        <v>2.95</v>
      </c>
      <c r="E10" s="80">
        <v>2.5</v>
      </c>
      <c r="F10" s="80">
        <v>12.74</v>
      </c>
      <c r="G10" s="80">
        <v>94.4</v>
      </c>
      <c r="H10" s="91">
        <v>116.69</v>
      </c>
      <c r="I10" s="91">
        <v>13.3</v>
      </c>
      <c r="J10" s="91">
        <v>83.7</v>
      </c>
      <c r="K10" s="91">
        <v>0.13</v>
      </c>
      <c r="L10" s="91">
        <v>20</v>
      </c>
      <c r="M10" s="91">
        <v>22</v>
      </c>
      <c r="N10" s="91">
        <v>0</v>
      </c>
      <c r="O10" s="91">
        <v>0.03</v>
      </c>
      <c r="P10" s="90">
        <v>0.52</v>
      </c>
      <c r="Q10" s="83"/>
    </row>
    <row r="11" spans="1:17" ht="16.5" customHeight="1" x14ac:dyDescent="0.25">
      <c r="A11" s="36"/>
      <c r="B11" s="41" t="s">
        <v>219</v>
      </c>
      <c r="C11" s="107">
        <v>100</v>
      </c>
      <c r="D11" s="42">
        <v>8.1999999999999993</v>
      </c>
      <c r="E11" s="42">
        <v>8.8000000000000007</v>
      </c>
      <c r="F11" s="42">
        <v>13.47</v>
      </c>
      <c r="G11" s="42">
        <v>175.5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83"/>
    </row>
    <row r="12" spans="1:17" ht="16.5" customHeight="1" x14ac:dyDescent="0.25">
      <c r="A12" s="36"/>
      <c r="B12" s="47" t="s">
        <v>63</v>
      </c>
      <c r="C12" s="50">
        <v>20</v>
      </c>
      <c r="D12" s="48">
        <v>1.78</v>
      </c>
      <c r="E12" s="48">
        <v>0.2</v>
      </c>
      <c r="F12" s="48">
        <v>9.66</v>
      </c>
      <c r="G12" s="48">
        <v>64.42</v>
      </c>
      <c r="H12" s="48">
        <v>7</v>
      </c>
      <c r="I12" s="48">
        <v>9.4</v>
      </c>
      <c r="J12" s="48">
        <v>31.6</v>
      </c>
      <c r="K12" s="48">
        <v>0.78</v>
      </c>
      <c r="L12" s="48">
        <v>0</v>
      </c>
      <c r="M12" s="48">
        <v>0.2</v>
      </c>
      <c r="N12" s="48">
        <v>0.28000000000000003</v>
      </c>
      <c r="O12" s="48">
        <v>0.04</v>
      </c>
      <c r="P12" s="48">
        <v>0</v>
      </c>
      <c r="Q12" s="83"/>
    </row>
    <row r="13" spans="1:17" ht="16.5" customHeight="1" x14ac:dyDescent="0.25">
      <c r="A13" s="44"/>
      <c r="B13" s="30" t="s">
        <v>64</v>
      </c>
      <c r="C13" s="43"/>
      <c r="D13" s="52">
        <f>D9+D10+D11+D12+D8</f>
        <v>20.21</v>
      </c>
      <c r="E13" s="52">
        <f t="shared" ref="E13:P13" si="0">E9+E10+E11+E12+E8</f>
        <v>20.28</v>
      </c>
      <c r="F13" s="52">
        <f t="shared" si="0"/>
        <v>87.66</v>
      </c>
      <c r="G13" s="52">
        <f>G9+G10+G11+G12+G8</f>
        <v>613.03</v>
      </c>
      <c r="H13" s="52">
        <f t="shared" si="0"/>
        <v>261.45000000000005</v>
      </c>
      <c r="I13" s="52">
        <f t="shared" si="0"/>
        <v>63.039999999999992</v>
      </c>
      <c r="J13" s="52">
        <f t="shared" si="0"/>
        <v>324.92000000000007</v>
      </c>
      <c r="K13" s="52">
        <f t="shared" si="0"/>
        <v>3.1199999999999997</v>
      </c>
      <c r="L13" s="52">
        <f t="shared" si="0"/>
        <v>55.86</v>
      </c>
      <c r="M13" s="52">
        <f t="shared" si="0"/>
        <v>88.15</v>
      </c>
      <c r="N13" s="52">
        <f t="shared" si="0"/>
        <v>4.5600000000000005</v>
      </c>
      <c r="O13" s="52">
        <f t="shared" si="0"/>
        <v>0.25</v>
      </c>
      <c r="P13" s="52">
        <f t="shared" si="0"/>
        <v>1.04</v>
      </c>
      <c r="Q13" s="83"/>
    </row>
    <row r="14" spans="1:17" x14ac:dyDescent="0.25">
      <c r="A14" s="44"/>
      <c r="B14" s="44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83"/>
    </row>
    <row r="15" spans="1:17" x14ac:dyDescent="0.25">
      <c r="A15" s="44"/>
      <c r="B15" s="44"/>
      <c r="C15" s="44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83"/>
    </row>
    <row r="16" spans="1:17" x14ac:dyDescent="0.25">
      <c r="A16" s="44"/>
      <c r="B16" s="44" t="s">
        <v>216</v>
      </c>
      <c r="C16" s="46">
        <f>D13</f>
        <v>20.21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83"/>
    </row>
    <row r="17" spans="1:17" x14ac:dyDescent="0.25">
      <c r="A17" s="44"/>
      <c r="B17" s="44" t="s">
        <v>1</v>
      </c>
      <c r="C17" s="46">
        <f>E13</f>
        <v>20.28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83"/>
    </row>
    <row r="18" spans="1:17" x14ac:dyDescent="0.25">
      <c r="A18" s="44"/>
      <c r="B18" s="44" t="s">
        <v>2</v>
      </c>
      <c r="C18" s="46">
        <f>F13</f>
        <v>87.66</v>
      </c>
      <c r="D18" s="62"/>
      <c r="E18" s="62"/>
      <c r="F18" s="62"/>
      <c r="G18" s="62"/>
      <c r="H18" s="63"/>
      <c r="I18" s="63"/>
      <c r="J18" s="63"/>
      <c r="K18" s="63"/>
      <c r="L18" s="63"/>
      <c r="M18" s="63"/>
      <c r="N18" s="63"/>
      <c r="O18" s="63"/>
      <c r="P18" s="44"/>
      <c r="Q18" s="83"/>
    </row>
    <row r="19" spans="1:17" x14ac:dyDescent="0.25">
      <c r="A19" s="44"/>
      <c r="B19" s="44"/>
      <c r="C19" s="44"/>
      <c r="D19" s="44"/>
      <c r="E19" s="44"/>
      <c r="F19" s="4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83"/>
    </row>
    <row r="20" spans="1:1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83"/>
    </row>
    <row r="21" spans="1:1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83"/>
    </row>
    <row r="22" spans="1:1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83"/>
    </row>
    <row r="23" spans="1:1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Q24" s="83"/>
    </row>
    <row r="25" spans="1:17" x14ac:dyDescent="0.25">
      <c r="Q25" s="83"/>
    </row>
    <row r="26" spans="1:17" x14ac:dyDescent="0.25">
      <c r="Q26" s="83"/>
    </row>
    <row r="27" spans="1:17" x14ac:dyDescent="0.25">
      <c r="Q27" s="83"/>
    </row>
    <row r="28" spans="1:17" x14ac:dyDescent="0.25">
      <c r="Q28" s="83"/>
    </row>
    <row r="29" spans="1:17" x14ac:dyDescent="0.25">
      <c r="B29" s="136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</sheetPr>
  <dimension ref="A1:Q31"/>
  <sheetViews>
    <sheetView workbookViewId="0">
      <selection activeCell="Q1" sqref="Q1:V1048576"/>
    </sheetView>
  </sheetViews>
  <sheetFormatPr defaultRowHeight="15" x14ac:dyDescent="0.25"/>
  <cols>
    <col min="1" max="1" width="11" customWidth="1"/>
    <col min="2" max="2" width="35.42578125" customWidth="1"/>
    <col min="3" max="3" width="7" customWidth="1"/>
    <col min="4" max="6" width="6.42578125" customWidth="1"/>
    <col min="7" max="7" width="8.140625" customWidth="1"/>
    <col min="8" max="8" width="7.28515625" customWidth="1"/>
    <col min="9" max="9" width="6.42578125" customWidth="1"/>
    <col min="10" max="10" width="7.7109375" customWidth="1"/>
    <col min="11" max="11" width="7.5703125" customWidth="1"/>
    <col min="12" max="12" width="7.7109375" customWidth="1"/>
    <col min="13" max="13" width="7.425781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108</v>
      </c>
      <c r="D2" s="19"/>
      <c r="E2" s="20"/>
    </row>
    <row r="4" spans="1:17" ht="15.75" x14ac:dyDescent="0.25">
      <c r="A4" s="21" t="s">
        <v>202</v>
      </c>
    </row>
    <row r="5" spans="1:17" ht="30" x14ac:dyDescent="0.25">
      <c r="A5" s="151" t="s">
        <v>65</v>
      </c>
      <c r="B5" s="149" t="s">
        <v>38</v>
      </c>
      <c r="C5" s="149" t="s">
        <v>39</v>
      </c>
      <c r="D5" s="70" t="s">
        <v>40</v>
      </c>
      <c r="E5" s="70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70" t="s">
        <v>46</v>
      </c>
      <c r="F6" s="149"/>
      <c r="G6" s="154"/>
      <c r="H6" s="69" t="s">
        <v>47</v>
      </c>
      <c r="I6" s="69" t="s">
        <v>48</v>
      </c>
      <c r="J6" s="69" t="s">
        <v>49</v>
      </c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23" t="s">
        <v>55</v>
      </c>
    </row>
    <row r="7" spans="1:17" x14ac:dyDescent="0.25">
      <c r="B7" s="22" t="s">
        <v>56</v>
      </c>
    </row>
    <row r="8" spans="1:17" ht="16.5" customHeight="1" x14ac:dyDescent="0.25">
      <c r="A8" s="31" t="s">
        <v>109</v>
      </c>
      <c r="B8" s="60" t="s">
        <v>110</v>
      </c>
      <c r="C8" s="34" t="s">
        <v>111</v>
      </c>
      <c r="D8" s="42">
        <v>1.98</v>
      </c>
      <c r="E8" s="42">
        <v>0.74</v>
      </c>
      <c r="F8" s="42">
        <v>26.31</v>
      </c>
      <c r="G8" s="42">
        <v>96.26</v>
      </c>
      <c r="H8" s="42">
        <v>7.74</v>
      </c>
      <c r="I8" s="42">
        <v>9.85</v>
      </c>
      <c r="J8" s="42">
        <v>24.35</v>
      </c>
      <c r="K8" s="42">
        <v>0.56999999999999995</v>
      </c>
      <c r="L8" s="42">
        <v>0</v>
      </c>
      <c r="M8" s="42">
        <v>10</v>
      </c>
      <c r="N8" s="42">
        <v>0.59</v>
      </c>
      <c r="O8" s="42">
        <v>0.04</v>
      </c>
      <c r="P8" s="46">
        <v>0.47</v>
      </c>
      <c r="Q8" s="83"/>
    </row>
    <row r="9" spans="1:17" ht="23.25" customHeight="1" x14ac:dyDescent="0.25">
      <c r="A9" s="36" t="s">
        <v>123</v>
      </c>
      <c r="B9" s="87" t="s">
        <v>262</v>
      </c>
      <c r="C9" s="50" t="s">
        <v>263</v>
      </c>
      <c r="D9" s="42">
        <v>12.23</v>
      </c>
      <c r="E9" s="42">
        <v>16.34</v>
      </c>
      <c r="F9" s="42">
        <v>6.92</v>
      </c>
      <c r="G9" s="42">
        <v>285.23</v>
      </c>
      <c r="H9" s="45">
        <v>105.95</v>
      </c>
      <c r="I9" s="45">
        <v>12.35</v>
      </c>
      <c r="J9" s="45">
        <v>2.6</v>
      </c>
      <c r="K9" s="45">
        <v>326.04000000000002</v>
      </c>
      <c r="L9" s="45">
        <v>370.86</v>
      </c>
      <c r="M9" s="45">
        <v>0.82</v>
      </c>
      <c r="N9" s="42">
        <v>0.54</v>
      </c>
      <c r="O9" s="45">
        <v>12.86</v>
      </c>
      <c r="P9" s="46">
        <v>17.14</v>
      </c>
      <c r="Q9" s="83"/>
    </row>
    <row r="10" spans="1:17" ht="16.5" customHeight="1" x14ac:dyDescent="0.25">
      <c r="A10" s="36" t="s">
        <v>115</v>
      </c>
      <c r="B10" s="29" t="s">
        <v>116</v>
      </c>
      <c r="C10" s="84" t="str">
        <f>"200"</f>
        <v>200</v>
      </c>
      <c r="D10" s="34">
        <v>3.01</v>
      </c>
      <c r="E10" s="34">
        <v>2.2400000000000002</v>
      </c>
      <c r="F10" s="34">
        <v>17.21</v>
      </c>
      <c r="G10" s="34">
        <v>98.13</v>
      </c>
      <c r="H10" s="42">
        <v>106</v>
      </c>
      <c r="I10" s="42">
        <v>0</v>
      </c>
      <c r="J10" s="42">
        <v>0</v>
      </c>
      <c r="K10" s="42">
        <v>0.04</v>
      </c>
      <c r="L10" s="42">
        <v>0.48</v>
      </c>
      <c r="M10" s="42">
        <v>22</v>
      </c>
      <c r="N10" s="42">
        <v>0</v>
      </c>
      <c r="O10" s="42">
        <v>1.01</v>
      </c>
      <c r="P10" s="46">
        <v>24</v>
      </c>
      <c r="Q10" s="83"/>
    </row>
    <row r="11" spans="1:17" ht="31.5" customHeight="1" x14ac:dyDescent="0.25">
      <c r="A11" s="36"/>
      <c r="B11" s="86" t="s">
        <v>130</v>
      </c>
      <c r="C11" s="50">
        <v>100</v>
      </c>
      <c r="D11" s="34">
        <v>0.92</v>
      </c>
      <c r="E11" s="34">
        <v>0.4</v>
      </c>
      <c r="F11" s="34">
        <v>14.22</v>
      </c>
      <c r="G11" s="34">
        <v>64</v>
      </c>
      <c r="H11" s="33">
        <v>33</v>
      </c>
      <c r="I11" s="33">
        <v>14.36</v>
      </c>
      <c r="J11" s="33">
        <v>22.19</v>
      </c>
      <c r="K11" s="33">
        <v>1.63</v>
      </c>
      <c r="L11" s="33">
        <v>0</v>
      </c>
      <c r="M11" s="33">
        <v>9.75</v>
      </c>
      <c r="N11" s="33">
        <v>0.3</v>
      </c>
      <c r="O11" s="33">
        <v>0.04</v>
      </c>
      <c r="P11" s="46">
        <v>21</v>
      </c>
      <c r="Q11" s="83"/>
    </row>
    <row r="12" spans="1:17" ht="16.5" customHeight="1" x14ac:dyDescent="0.25">
      <c r="A12" s="49"/>
      <c r="B12" s="60" t="s">
        <v>63</v>
      </c>
      <c r="C12" s="76">
        <v>30</v>
      </c>
      <c r="D12" s="48">
        <v>1.78</v>
      </c>
      <c r="E12" s="48">
        <v>0.2</v>
      </c>
      <c r="F12" s="48">
        <v>15</v>
      </c>
      <c r="G12" s="48">
        <v>55.24</v>
      </c>
      <c r="H12" s="48">
        <v>7</v>
      </c>
      <c r="I12" s="48">
        <v>9.4</v>
      </c>
      <c r="J12" s="48">
        <v>31.6</v>
      </c>
      <c r="K12" s="48">
        <v>0.78</v>
      </c>
      <c r="L12" s="48">
        <v>0</v>
      </c>
      <c r="M12" s="48">
        <v>0.2</v>
      </c>
      <c r="N12" s="48">
        <v>0.28000000000000003</v>
      </c>
      <c r="O12" s="48">
        <v>0.04</v>
      </c>
      <c r="P12" s="48">
        <v>0</v>
      </c>
      <c r="Q12" s="83"/>
    </row>
    <row r="13" spans="1:17" x14ac:dyDescent="0.25">
      <c r="A13" s="44"/>
      <c r="B13" s="30" t="s">
        <v>64</v>
      </c>
      <c r="C13" s="43"/>
      <c r="D13" s="52">
        <f>D8+D9+D10+D11+D12</f>
        <v>19.920000000000002</v>
      </c>
      <c r="E13" s="52">
        <f t="shared" ref="E13:P13" si="0">E8+E9+E10+E11+E12</f>
        <v>19.919999999999998</v>
      </c>
      <c r="F13" s="52">
        <f t="shared" si="0"/>
        <v>79.66</v>
      </c>
      <c r="G13" s="52">
        <f t="shared" si="0"/>
        <v>598.86</v>
      </c>
      <c r="H13" s="52">
        <f t="shared" si="0"/>
        <v>259.69</v>
      </c>
      <c r="I13" s="52">
        <f t="shared" si="0"/>
        <v>45.96</v>
      </c>
      <c r="J13" s="52">
        <f t="shared" si="0"/>
        <v>80.740000000000009</v>
      </c>
      <c r="K13" s="52">
        <f t="shared" si="0"/>
        <v>329.06</v>
      </c>
      <c r="L13" s="52">
        <f t="shared" si="0"/>
        <v>371.34000000000003</v>
      </c>
      <c r="M13" s="52">
        <f t="shared" si="0"/>
        <v>42.77</v>
      </c>
      <c r="N13" s="52">
        <f t="shared" si="0"/>
        <v>1.71</v>
      </c>
      <c r="O13" s="52">
        <f t="shared" si="0"/>
        <v>13.989999999999997</v>
      </c>
      <c r="P13" s="52">
        <f t="shared" si="0"/>
        <v>62.61</v>
      </c>
      <c r="Q13" s="83"/>
    </row>
    <row r="14" spans="1:17" x14ac:dyDescent="0.25">
      <c r="A14" s="44"/>
      <c r="B14" s="44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83"/>
    </row>
    <row r="15" spans="1:17" x14ac:dyDescent="0.25">
      <c r="A15" s="44"/>
      <c r="B15" s="44"/>
      <c r="C15" s="44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83"/>
    </row>
    <row r="16" spans="1:17" x14ac:dyDescent="0.25">
      <c r="A16" s="44"/>
      <c r="B16" s="44" t="s">
        <v>216</v>
      </c>
      <c r="C16" s="46">
        <f>D13</f>
        <v>19.920000000000002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83"/>
    </row>
    <row r="17" spans="1:17" x14ac:dyDescent="0.25">
      <c r="A17" s="44"/>
      <c r="B17" s="44" t="s">
        <v>1</v>
      </c>
      <c r="C17" s="46">
        <f>E13</f>
        <v>19.919999999999998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83"/>
    </row>
    <row r="18" spans="1:17" x14ac:dyDescent="0.25">
      <c r="A18" s="44"/>
      <c r="B18" s="44" t="s">
        <v>2</v>
      </c>
      <c r="C18" s="46">
        <f>F13</f>
        <v>79.66</v>
      </c>
      <c r="D18" s="62"/>
      <c r="E18" s="62"/>
      <c r="F18" s="62"/>
      <c r="G18" s="62"/>
      <c r="H18" s="63"/>
      <c r="I18" s="63"/>
      <c r="J18" s="63"/>
      <c r="K18" s="63"/>
      <c r="L18" s="63"/>
      <c r="M18" s="63"/>
      <c r="N18" s="63"/>
      <c r="O18" s="63"/>
      <c r="P18" s="44"/>
      <c r="Q18" s="83"/>
    </row>
    <row r="19" spans="1:17" x14ac:dyDescent="0.25">
      <c r="A19" s="44"/>
      <c r="B19" s="44"/>
      <c r="C19" s="44"/>
      <c r="D19" s="44"/>
      <c r="E19" s="44"/>
      <c r="F19" s="4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83"/>
    </row>
    <row r="20" spans="1:1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83"/>
    </row>
    <row r="21" spans="1:1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83"/>
    </row>
    <row r="22" spans="1:1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83"/>
    </row>
    <row r="23" spans="1:1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Q24" s="83"/>
    </row>
    <row r="25" spans="1:17" x14ac:dyDescent="0.25">
      <c r="Q25" s="83"/>
    </row>
    <row r="26" spans="1:17" x14ac:dyDescent="0.25">
      <c r="Q26" s="83"/>
    </row>
    <row r="27" spans="1:17" x14ac:dyDescent="0.25">
      <c r="Q27" s="83"/>
    </row>
    <row r="28" spans="1:17" x14ac:dyDescent="0.25">
      <c r="Q28" s="83"/>
    </row>
    <row r="29" spans="1:17" x14ac:dyDescent="0.25">
      <c r="Q29" s="83"/>
    </row>
    <row r="30" spans="1:17" x14ac:dyDescent="0.25">
      <c r="Q30" s="83"/>
    </row>
    <row r="31" spans="1:17" x14ac:dyDescent="0.25">
      <c r="Q31" s="83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</sheetPr>
  <dimension ref="A1:Q31"/>
  <sheetViews>
    <sheetView topLeftCell="A3" workbookViewId="0">
      <selection activeCell="Q3" sqref="Q1:W1048576"/>
    </sheetView>
  </sheetViews>
  <sheetFormatPr defaultRowHeight="15" x14ac:dyDescent="0.25"/>
  <cols>
    <col min="1" max="1" width="11" customWidth="1"/>
    <col min="2" max="2" width="35.42578125" customWidth="1"/>
    <col min="3" max="3" width="7" customWidth="1"/>
    <col min="4" max="6" width="6.42578125" customWidth="1"/>
    <col min="7" max="7" width="8.140625" customWidth="1"/>
    <col min="8" max="8" width="7.28515625" customWidth="1"/>
    <col min="9" max="9" width="6.42578125" customWidth="1"/>
    <col min="10" max="10" width="7.7109375" customWidth="1"/>
    <col min="11" max="11" width="6.42578125" customWidth="1"/>
    <col min="12" max="12" width="7.7109375" customWidth="1"/>
    <col min="13" max="13" width="7.425781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108</v>
      </c>
      <c r="D2" s="19"/>
      <c r="E2" s="20"/>
    </row>
    <row r="4" spans="1:17" ht="15.75" x14ac:dyDescent="0.25">
      <c r="A4" s="21" t="s">
        <v>206</v>
      </c>
    </row>
    <row r="5" spans="1:17" ht="30" x14ac:dyDescent="0.25">
      <c r="A5" s="151" t="s">
        <v>65</v>
      </c>
      <c r="B5" s="149" t="s">
        <v>38</v>
      </c>
      <c r="C5" s="149" t="s">
        <v>39</v>
      </c>
      <c r="D5" s="78" t="s">
        <v>40</v>
      </c>
      <c r="E5" s="78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78" t="s">
        <v>46</v>
      </c>
      <c r="F6" s="149"/>
      <c r="G6" s="154"/>
      <c r="H6" s="77" t="s">
        <v>47</v>
      </c>
      <c r="I6" s="77" t="s">
        <v>48</v>
      </c>
      <c r="J6" s="77" t="s">
        <v>49</v>
      </c>
      <c r="K6" s="77" t="s">
        <v>50</v>
      </c>
      <c r="L6" s="77" t="s">
        <v>51</v>
      </c>
      <c r="M6" s="77" t="s">
        <v>52</v>
      </c>
      <c r="N6" s="77" t="s">
        <v>53</v>
      </c>
      <c r="O6" s="77" t="s">
        <v>54</v>
      </c>
      <c r="P6" s="23" t="s">
        <v>55</v>
      </c>
    </row>
    <row r="7" spans="1:17" x14ac:dyDescent="0.25">
      <c r="B7" s="28" t="s">
        <v>56</v>
      </c>
    </row>
    <row r="8" spans="1:17" ht="44.25" customHeight="1" x14ac:dyDescent="0.25">
      <c r="A8" s="36" t="s">
        <v>140</v>
      </c>
      <c r="B8" s="37" t="s">
        <v>141</v>
      </c>
      <c r="C8" s="75">
        <v>60</v>
      </c>
      <c r="D8" s="42">
        <v>0.5</v>
      </c>
      <c r="E8" s="42">
        <v>4.83</v>
      </c>
      <c r="F8" s="42">
        <v>2.66</v>
      </c>
      <c r="G8" s="42">
        <v>53.71</v>
      </c>
      <c r="H8" s="45">
        <v>11.72</v>
      </c>
      <c r="I8" s="45">
        <v>8.5</v>
      </c>
      <c r="J8" s="45">
        <v>16.88</v>
      </c>
      <c r="K8" s="45">
        <v>0.38</v>
      </c>
      <c r="L8" s="45">
        <v>0</v>
      </c>
      <c r="M8" s="45">
        <v>43.78</v>
      </c>
      <c r="N8" s="45">
        <v>2.6</v>
      </c>
      <c r="O8" s="45">
        <v>0.02</v>
      </c>
      <c r="P8" s="46">
        <v>4.1100000000000003</v>
      </c>
      <c r="Q8" s="83"/>
    </row>
    <row r="9" spans="1:17" ht="16.5" customHeight="1" x14ac:dyDescent="0.25">
      <c r="A9" s="93" t="s">
        <v>142</v>
      </c>
      <c r="B9" s="28" t="s">
        <v>161</v>
      </c>
      <c r="C9" s="92">
        <v>60</v>
      </c>
      <c r="D9" s="42">
        <v>2.65</v>
      </c>
      <c r="E9" s="42">
        <v>5.0199999999999996</v>
      </c>
      <c r="F9" s="42">
        <v>3.92</v>
      </c>
      <c r="G9" s="42">
        <v>49.6</v>
      </c>
      <c r="H9" s="92">
        <v>85.64</v>
      </c>
      <c r="I9" s="92">
        <v>12.11</v>
      </c>
      <c r="J9" s="92">
        <v>57.52</v>
      </c>
      <c r="K9" s="92">
        <v>0.67</v>
      </c>
      <c r="L9" s="92">
        <v>14.04</v>
      </c>
      <c r="M9" s="92">
        <v>26.9</v>
      </c>
      <c r="N9" s="92">
        <v>1.41</v>
      </c>
      <c r="O9" s="92">
        <v>0.01</v>
      </c>
      <c r="P9" s="46">
        <v>1.98</v>
      </c>
      <c r="Q9" s="83"/>
    </row>
    <row r="10" spans="1:17" ht="16.5" customHeight="1" x14ac:dyDescent="0.25">
      <c r="A10" s="36" t="s">
        <v>137</v>
      </c>
      <c r="B10" s="87" t="s">
        <v>264</v>
      </c>
      <c r="C10" s="51" t="s">
        <v>84</v>
      </c>
      <c r="D10" s="34">
        <v>12.93</v>
      </c>
      <c r="E10" s="34">
        <v>10.68</v>
      </c>
      <c r="F10" s="34">
        <v>16.72</v>
      </c>
      <c r="G10" s="34">
        <v>224.43</v>
      </c>
      <c r="H10" s="42">
        <v>6.59</v>
      </c>
      <c r="I10" s="42">
        <v>11.11</v>
      </c>
      <c r="J10" s="42">
        <v>85.13</v>
      </c>
      <c r="K10" s="42">
        <v>1.36</v>
      </c>
      <c r="L10" s="42">
        <v>0</v>
      </c>
      <c r="M10" s="42">
        <v>0</v>
      </c>
      <c r="N10" s="42">
        <v>4.18</v>
      </c>
      <c r="O10" s="42">
        <v>0.03</v>
      </c>
      <c r="P10" s="46">
        <v>0.18</v>
      </c>
      <c r="Q10" s="83"/>
    </row>
    <row r="11" spans="1:17" ht="27" customHeight="1" x14ac:dyDescent="0.25">
      <c r="A11" s="36" t="s">
        <v>137</v>
      </c>
      <c r="B11" s="87" t="s">
        <v>281</v>
      </c>
      <c r="C11" s="50">
        <v>90</v>
      </c>
      <c r="D11" s="34">
        <v>12.32</v>
      </c>
      <c r="E11" s="34">
        <v>11.15</v>
      </c>
      <c r="F11" s="34">
        <v>6.68</v>
      </c>
      <c r="G11" s="34">
        <v>176.06</v>
      </c>
      <c r="H11" s="42">
        <v>11.68</v>
      </c>
      <c r="I11" s="42">
        <v>8.89</v>
      </c>
      <c r="J11" s="42">
        <v>63.81</v>
      </c>
      <c r="K11" s="42">
        <v>0.98</v>
      </c>
      <c r="L11" s="42">
        <v>15.75</v>
      </c>
      <c r="M11" s="42">
        <v>20.66</v>
      </c>
      <c r="N11" s="42">
        <v>2.87</v>
      </c>
      <c r="O11" s="42">
        <v>0.03</v>
      </c>
      <c r="P11" s="46">
        <v>0.36</v>
      </c>
      <c r="Q11" s="83"/>
    </row>
    <row r="12" spans="1:17" ht="31.5" customHeight="1" x14ac:dyDescent="0.25">
      <c r="A12" s="36" t="s">
        <v>81</v>
      </c>
      <c r="B12" s="87" t="s">
        <v>192</v>
      </c>
      <c r="C12" s="50" t="s">
        <v>139</v>
      </c>
      <c r="D12" s="34">
        <v>2</v>
      </c>
      <c r="E12" s="34">
        <v>4</v>
      </c>
      <c r="F12" s="34">
        <v>20.63</v>
      </c>
      <c r="G12" s="34">
        <v>127.67</v>
      </c>
      <c r="H12" s="42">
        <v>42.98</v>
      </c>
      <c r="I12" s="42">
        <v>10.4</v>
      </c>
      <c r="J12" s="42">
        <v>22</v>
      </c>
      <c r="K12" s="42">
        <v>0.43000000000000005</v>
      </c>
      <c r="L12" s="42">
        <v>21.21</v>
      </c>
      <c r="M12" s="42">
        <v>61.540000000000006</v>
      </c>
      <c r="N12" s="42">
        <v>0.14000000000000001</v>
      </c>
      <c r="O12" s="42">
        <v>0.12000000000000001</v>
      </c>
      <c r="P12" s="46">
        <v>12.97</v>
      </c>
      <c r="Q12" s="83"/>
    </row>
    <row r="13" spans="1:17" ht="16.5" customHeight="1" x14ac:dyDescent="0.25">
      <c r="A13" s="36" t="s">
        <v>70</v>
      </c>
      <c r="B13" s="37" t="s">
        <v>60</v>
      </c>
      <c r="C13" s="33" t="s">
        <v>61</v>
      </c>
      <c r="D13" s="33">
        <v>0.26</v>
      </c>
      <c r="E13" s="33">
        <v>0.06</v>
      </c>
      <c r="F13" s="33">
        <v>12.99</v>
      </c>
      <c r="G13" s="33">
        <v>48.79</v>
      </c>
      <c r="H13" s="33">
        <v>0.45</v>
      </c>
      <c r="I13" s="33">
        <v>0</v>
      </c>
      <c r="J13" s="33">
        <v>0</v>
      </c>
      <c r="K13" s="33">
        <v>0.05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83"/>
    </row>
    <row r="14" spans="1:17" ht="16.5" customHeight="1" x14ac:dyDescent="0.25">
      <c r="A14" s="73"/>
      <c r="B14" s="60" t="s">
        <v>76</v>
      </c>
      <c r="C14" s="50">
        <v>25</v>
      </c>
      <c r="D14" s="33">
        <v>1.32</v>
      </c>
      <c r="E14" s="33">
        <v>0.13</v>
      </c>
      <c r="F14" s="33">
        <v>14.08</v>
      </c>
      <c r="G14" s="33">
        <v>61.38</v>
      </c>
      <c r="H14" s="33">
        <v>5.75</v>
      </c>
      <c r="I14" s="33">
        <v>8.25</v>
      </c>
      <c r="J14" s="33">
        <v>21.75</v>
      </c>
      <c r="K14" s="33">
        <v>0.5</v>
      </c>
      <c r="L14" s="33">
        <v>0</v>
      </c>
      <c r="M14" s="33">
        <v>0</v>
      </c>
      <c r="N14" s="33">
        <v>0.33</v>
      </c>
      <c r="O14" s="33">
        <v>0.04</v>
      </c>
      <c r="P14" s="46">
        <v>0</v>
      </c>
      <c r="Q14" s="83"/>
    </row>
    <row r="15" spans="1:17" ht="16.5" customHeight="1" x14ac:dyDescent="0.25">
      <c r="A15" s="44"/>
      <c r="B15" s="47" t="s">
        <v>63</v>
      </c>
      <c r="C15" s="48" t="s">
        <v>59</v>
      </c>
      <c r="D15" s="48">
        <v>1.78</v>
      </c>
      <c r="E15" s="48">
        <v>0.2</v>
      </c>
      <c r="F15" s="48">
        <v>12.66</v>
      </c>
      <c r="G15" s="48">
        <v>54.24</v>
      </c>
      <c r="H15" s="48">
        <v>7</v>
      </c>
      <c r="I15" s="48">
        <v>9.4</v>
      </c>
      <c r="J15" s="48">
        <v>31.6</v>
      </c>
      <c r="K15" s="48">
        <v>0.78</v>
      </c>
      <c r="L15" s="48">
        <v>0</v>
      </c>
      <c r="M15" s="48">
        <v>0.2</v>
      </c>
      <c r="N15" s="48">
        <v>0.28000000000000003</v>
      </c>
      <c r="O15" s="48">
        <v>0.04</v>
      </c>
      <c r="P15" s="48">
        <v>0</v>
      </c>
      <c r="Q15" s="83"/>
    </row>
    <row r="16" spans="1:17" x14ac:dyDescent="0.25">
      <c r="A16" s="44"/>
      <c r="B16" s="30" t="s">
        <v>64</v>
      </c>
      <c r="C16" s="43"/>
      <c r="D16" s="52">
        <f>D10+D12+D13+D14+D15+D8</f>
        <v>18.79</v>
      </c>
      <c r="E16" s="52">
        <f t="shared" ref="E16:P16" si="0">E10+E12+E13+E14+E15+E8</f>
        <v>19.899999999999999</v>
      </c>
      <c r="F16" s="52">
        <f t="shared" si="0"/>
        <v>79.739999999999995</v>
      </c>
      <c r="G16" s="52">
        <f t="shared" si="0"/>
        <v>570.22</v>
      </c>
      <c r="H16" s="52">
        <f t="shared" si="0"/>
        <v>74.489999999999995</v>
      </c>
      <c r="I16" s="52">
        <f t="shared" si="0"/>
        <v>47.66</v>
      </c>
      <c r="J16" s="52">
        <f t="shared" si="0"/>
        <v>177.35999999999999</v>
      </c>
      <c r="K16" s="52">
        <f t="shared" si="0"/>
        <v>3.5</v>
      </c>
      <c r="L16" s="52">
        <f t="shared" si="0"/>
        <v>21.21</v>
      </c>
      <c r="M16" s="52">
        <f t="shared" si="0"/>
        <v>105.52000000000001</v>
      </c>
      <c r="N16" s="52">
        <f t="shared" si="0"/>
        <v>7.5299999999999994</v>
      </c>
      <c r="O16" s="52">
        <f t="shared" si="0"/>
        <v>0.25000000000000006</v>
      </c>
      <c r="P16" s="52">
        <f t="shared" si="0"/>
        <v>17.260000000000002</v>
      </c>
      <c r="Q16" s="83"/>
    </row>
    <row r="17" spans="1:17" ht="14.25" customHeight="1" x14ac:dyDescent="0.25">
      <c r="A17" s="44"/>
      <c r="B17" s="44"/>
      <c r="C17" s="43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83"/>
    </row>
    <row r="18" spans="1:17" x14ac:dyDescent="0.25">
      <c r="A18" s="44"/>
      <c r="B18" s="44"/>
      <c r="C18" s="4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83"/>
    </row>
    <row r="19" spans="1:17" x14ac:dyDescent="0.25">
      <c r="A19" s="44"/>
      <c r="B19" s="44" t="s">
        <v>216</v>
      </c>
      <c r="C19" s="46">
        <f>D16</f>
        <v>18.79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83"/>
    </row>
    <row r="20" spans="1:17" x14ac:dyDescent="0.25">
      <c r="A20" s="44"/>
      <c r="B20" s="44" t="s">
        <v>1</v>
      </c>
      <c r="C20" s="46">
        <f>E16</f>
        <v>19.899999999999999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83"/>
    </row>
    <row r="21" spans="1:17" x14ac:dyDescent="0.25">
      <c r="A21" s="44"/>
      <c r="B21" s="44" t="s">
        <v>2</v>
      </c>
      <c r="C21" s="46">
        <f>F16</f>
        <v>79.739999999999995</v>
      </c>
      <c r="D21" s="62"/>
      <c r="E21" s="62"/>
      <c r="F21" s="62"/>
      <c r="G21" s="62"/>
      <c r="H21" s="63"/>
      <c r="I21" s="63"/>
      <c r="J21" s="63"/>
      <c r="K21" s="63"/>
      <c r="L21" s="63"/>
      <c r="M21" s="63"/>
      <c r="N21" s="63"/>
      <c r="O21" s="63"/>
      <c r="P21" s="44"/>
      <c r="Q21" s="83"/>
    </row>
    <row r="22" spans="1:17" x14ac:dyDescent="0.25">
      <c r="A22" s="44"/>
      <c r="B22" s="44"/>
      <c r="C22" s="44"/>
      <c r="D22" s="44"/>
      <c r="E22" s="44"/>
      <c r="F22" s="4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83"/>
    </row>
    <row r="23" spans="1:1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83"/>
    </row>
    <row r="25" spans="1:17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83"/>
    </row>
    <row r="26" spans="1:17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83"/>
    </row>
    <row r="27" spans="1:17" x14ac:dyDescent="0.25">
      <c r="Q27" s="83"/>
    </row>
    <row r="28" spans="1:17" x14ac:dyDescent="0.25">
      <c r="Q28" s="83"/>
    </row>
    <row r="29" spans="1:17" x14ac:dyDescent="0.25">
      <c r="Q29" s="83"/>
    </row>
    <row r="30" spans="1:17" x14ac:dyDescent="0.25">
      <c r="Q30" s="83"/>
    </row>
    <row r="31" spans="1:17" x14ac:dyDescent="0.25">
      <c r="Q31" s="83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Q32"/>
  <sheetViews>
    <sheetView workbookViewId="0">
      <selection activeCell="Q1" sqref="Q1:V1048576"/>
    </sheetView>
  </sheetViews>
  <sheetFormatPr defaultRowHeight="15" x14ac:dyDescent="0.25"/>
  <cols>
    <col min="1" max="1" width="8.7109375" customWidth="1"/>
    <col min="2" max="2" width="35.42578125" customWidth="1"/>
    <col min="3" max="3" width="7" customWidth="1"/>
    <col min="4" max="6" width="6.42578125" customWidth="1"/>
    <col min="7" max="7" width="8.140625" customWidth="1"/>
    <col min="8" max="9" width="7.28515625" customWidth="1"/>
    <col min="10" max="10" width="7.7109375" customWidth="1"/>
    <col min="11" max="11" width="7.5703125" customWidth="1"/>
    <col min="12" max="12" width="7.7109375" customWidth="1"/>
    <col min="13" max="13" width="7.425781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108</v>
      </c>
      <c r="D2" s="19"/>
      <c r="E2" s="20"/>
    </row>
    <row r="4" spans="1:17" ht="15.75" x14ac:dyDescent="0.25">
      <c r="A4" s="21" t="s">
        <v>213</v>
      </c>
    </row>
    <row r="5" spans="1:17" ht="24" customHeight="1" x14ac:dyDescent="0.25">
      <c r="A5" s="151" t="s">
        <v>65</v>
      </c>
      <c r="B5" s="149" t="s">
        <v>38</v>
      </c>
      <c r="C5" s="149" t="s">
        <v>39</v>
      </c>
      <c r="D5" s="78" t="s">
        <v>40</v>
      </c>
      <c r="E5" s="78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78" t="s">
        <v>46</v>
      </c>
      <c r="F6" s="149"/>
      <c r="G6" s="154"/>
      <c r="H6" s="77" t="s">
        <v>47</v>
      </c>
      <c r="I6" s="77" t="s">
        <v>48</v>
      </c>
      <c r="J6" s="77" t="s">
        <v>49</v>
      </c>
      <c r="K6" s="77" t="s">
        <v>50</v>
      </c>
      <c r="L6" s="77" t="s">
        <v>51</v>
      </c>
      <c r="M6" s="77" t="s">
        <v>52</v>
      </c>
      <c r="N6" s="77" t="s">
        <v>53</v>
      </c>
      <c r="O6" s="77" t="s">
        <v>54</v>
      </c>
      <c r="P6" s="23" t="s">
        <v>55</v>
      </c>
    </row>
    <row r="7" spans="1:17" x14ac:dyDescent="0.25">
      <c r="B7" s="22" t="s">
        <v>56</v>
      </c>
    </row>
    <row r="8" spans="1:17" ht="16.5" customHeight="1" x14ac:dyDescent="0.25">
      <c r="A8" s="99" t="s">
        <v>159</v>
      </c>
      <c r="B8" s="100" t="s">
        <v>160</v>
      </c>
      <c r="C8" s="32" t="s">
        <v>218</v>
      </c>
      <c r="D8" s="46">
        <v>2.84</v>
      </c>
      <c r="E8" s="46">
        <v>7.65</v>
      </c>
      <c r="F8" s="46">
        <v>9.4</v>
      </c>
      <c r="G8" s="46">
        <v>120.3</v>
      </c>
      <c r="H8" s="33">
        <v>5.95</v>
      </c>
      <c r="I8" s="33">
        <v>6.7</v>
      </c>
      <c r="J8" s="33">
        <v>19.59</v>
      </c>
      <c r="K8" s="33">
        <v>0.43</v>
      </c>
      <c r="L8" s="46">
        <v>41</v>
      </c>
      <c r="M8" s="33">
        <v>76.180000000000007</v>
      </c>
      <c r="N8" s="33">
        <v>0.42</v>
      </c>
      <c r="O8" s="33">
        <v>0.03</v>
      </c>
      <c r="P8" s="46">
        <v>0</v>
      </c>
      <c r="Q8" s="83"/>
    </row>
    <row r="9" spans="1:17" ht="26.25" customHeight="1" x14ac:dyDescent="0.25">
      <c r="A9" s="99" t="s">
        <v>221</v>
      </c>
      <c r="B9" s="47" t="s">
        <v>222</v>
      </c>
      <c r="C9" s="32" t="s">
        <v>220</v>
      </c>
      <c r="D9" s="46">
        <v>3.84</v>
      </c>
      <c r="E9" s="46">
        <v>5.63</v>
      </c>
      <c r="F9" s="46">
        <v>11</v>
      </c>
      <c r="G9" s="46">
        <v>92.71</v>
      </c>
      <c r="H9" s="42">
        <v>83.74</v>
      </c>
      <c r="I9" s="42">
        <v>12.26</v>
      </c>
      <c r="J9" s="42">
        <v>63.9</v>
      </c>
      <c r="K9" s="42">
        <v>0.6</v>
      </c>
      <c r="L9" s="42">
        <v>15.6</v>
      </c>
      <c r="M9" s="42">
        <v>28.8</v>
      </c>
      <c r="N9" s="42">
        <v>0.44</v>
      </c>
      <c r="O9" s="42">
        <v>0.04</v>
      </c>
      <c r="P9" s="46">
        <v>1.53</v>
      </c>
      <c r="Q9" s="83"/>
    </row>
    <row r="10" spans="1:17" ht="16.5" customHeight="1" x14ac:dyDescent="0.25">
      <c r="A10" s="36" t="s">
        <v>112</v>
      </c>
      <c r="B10" s="60" t="s">
        <v>113</v>
      </c>
      <c r="C10" s="51" t="s">
        <v>136</v>
      </c>
      <c r="D10" s="42">
        <v>6.27</v>
      </c>
      <c r="E10" s="42">
        <v>7.44</v>
      </c>
      <c r="F10" s="42">
        <v>20.51</v>
      </c>
      <c r="G10" s="42">
        <v>197.57</v>
      </c>
      <c r="H10" s="82">
        <v>128.91999999999999</v>
      </c>
      <c r="I10" s="82">
        <v>14.8</v>
      </c>
      <c r="J10" s="82">
        <v>44.41</v>
      </c>
      <c r="K10" s="82">
        <v>0.35</v>
      </c>
      <c r="L10" s="82">
        <v>30.34</v>
      </c>
      <c r="M10" s="82">
        <v>55.88</v>
      </c>
      <c r="N10" s="82">
        <v>0.17</v>
      </c>
      <c r="O10" s="82">
        <v>1.28</v>
      </c>
      <c r="P10" s="46">
        <v>25.34</v>
      </c>
      <c r="Q10" s="83"/>
    </row>
    <row r="11" spans="1:17" ht="16.5" customHeight="1" x14ac:dyDescent="0.25">
      <c r="A11" s="49" t="s">
        <v>105</v>
      </c>
      <c r="B11" s="29" t="s">
        <v>106</v>
      </c>
      <c r="C11" s="51" t="s">
        <v>86</v>
      </c>
      <c r="D11" s="34">
        <v>3.23</v>
      </c>
      <c r="E11" s="34">
        <v>2.4700000000000002</v>
      </c>
      <c r="F11" s="34">
        <v>18.86</v>
      </c>
      <c r="G11" s="34">
        <v>94.55</v>
      </c>
      <c r="H11" s="45">
        <v>108.02</v>
      </c>
      <c r="I11" s="45">
        <v>6.66</v>
      </c>
      <c r="J11" s="45">
        <v>10.26</v>
      </c>
      <c r="K11" s="45">
        <v>0.38</v>
      </c>
      <c r="L11" s="45">
        <v>0.48</v>
      </c>
      <c r="M11" s="45">
        <v>22.05</v>
      </c>
      <c r="N11" s="45">
        <v>0.01</v>
      </c>
      <c r="O11" s="45">
        <v>1.01</v>
      </c>
      <c r="P11" s="46">
        <v>24</v>
      </c>
      <c r="Q11" s="83"/>
    </row>
    <row r="12" spans="1:17" ht="30.75" customHeight="1" x14ac:dyDescent="0.25">
      <c r="A12" s="49"/>
      <c r="B12" s="86" t="s">
        <v>130</v>
      </c>
      <c r="C12" s="50">
        <v>100</v>
      </c>
      <c r="D12" s="34">
        <v>0.92</v>
      </c>
      <c r="E12" s="34">
        <v>0.4</v>
      </c>
      <c r="F12" s="34">
        <v>12.22</v>
      </c>
      <c r="G12" s="34">
        <v>64</v>
      </c>
      <c r="H12" s="33">
        <v>33</v>
      </c>
      <c r="I12" s="33">
        <v>14.36</v>
      </c>
      <c r="J12" s="33">
        <v>22.19</v>
      </c>
      <c r="K12" s="33">
        <v>1.63</v>
      </c>
      <c r="L12" s="33">
        <v>0</v>
      </c>
      <c r="M12" s="33">
        <v>9.75</v>
      </c>
      <c r="N12" s="33">
        <v>0.3</v>
      </c>
      <c r="O12" s="33">
        <v>0.04</v>
      </c>
      <c r="P12" s="46">
        <v>21</v>
      </c>
      <c r="Q12" s="83"/>
    </row>
    <row r="13" spans="1:17" ht="16.5" customHeight="1" x14ac:dyDescent="0.25">
      <c r="A13" s="44"/>
      <c r="B13" s="47" t="s">
        <v>63</v>
      </c>
      <c r="C13" s="71">
        <v>35</v>
      </c>
      <c r="D13" s="48">
        <v>5.12</v>
      </c>
      <c r="E13" s="48">
        <v>1.35</v>
      </c>
      <c r="F13" s="48">
        <v>18.91</v>
      </c>
      <c r="G13" s="48">
        <v>99.17</v>
      </c>
      <c r="H13" s="48">
        <v>12.25</v>
      </c>
      <c r="I13" s="48">
        <v>16.45</v>
      </c>
      <c r="J13" s="48">
        <v>55.3</v>
      </c>
      <c r="K13" s="48">
        <v>1.37</v>
      </c>
      <c r="L13" s="48">
        <v>0</v>
      </c>
      <c r="M13" s="48">
        <v>0.35</v>
      </c>
      <c r="N13" s="48">
        <v>0.49</v>
      </c>
      <c r="O13" s="48">
        <v>7.0000000000000007E-2</v>
      </c>
      <c r="P13" s="48">
        <v>0</v>
      </c>
      <c r="Q13" s="83"/>
    </row>
    <row r="14" spans="1:17" x14ac:dyDescent="0.25">
      <c r="A14" s="44"/>
      <c r="B14" s="30" t="s">
        <v>64</v>
      </c>
      <c r="C14" s="43"/>
      <c r="D14" s="52">
        <f>D8+D10+D11+D12+D13</f>
        <v>18.38</v>
      </c>
      <c r="E14" s="52">
        <f t="shared" ref="E14:P14" si="0">E8+E10+E11+E12+E13</f>
        <v>19.309999999999999</v>
      </c>
      <c r="F14" s="52">
        <f t="shared" si="0"/>
        <v>79.900000000000006</v>
      </c>
      <c r="G14" s="52">
        <f t="shared" si="0"/>
        <v>575.59</v>
      </c>
      <c r="H14" s="52">
        <f t="shared" si="0"/>
        <v>288.14</v>
      </c>
      <c r="I14" s="52">
        <f t="shared" si="0"/>
        <v>58.97</v>
      </c>
      <c r="J14" s="52">
        <f t="shared" si="0"/>
        <v>151.75</v>
      </c>
      <c r="K14" s="52">
        <f t="shared" si="0"/>
        <v>4.16</v>
      </c>
      <c r="L14" s="52">
        <f t="shared" si="0"/>
        <v>71.820000000000007</v>
      </c>
      <c r="M14" s="52">
        <f t="shared" si="0"/>
        <v>164.21</v>
      </c>
      <c r="N14" s="52">
        <f t="shared" si="0"/>
        <v>1.39</v>
      </c>
      <c r="O14" s="52">
        <f t="shared" si="0"/>
        <v>2.4300000000000002</v>
      </c>
      <c r="P14" s="52">
        <f t="shared" si="0"/>
        <v>70.34</v>
      </c>
      <c r="Q14" s="83"/>
    </row>
    <row r="15" spans="1:17" x14ac:dyDescent="0.25">
      <c r="A15" s="44"/>
      <c r="B15" s="4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83"/>
    </row>
    <row r="16" spans="1:17" x14ac:dyDescent="0.25">
      <c r="A16" s="44"/>
      <c r="B16" s="44"/>
      <c r="C16" s="44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83"/>
    </row>
    <row r="17" spans="1:17" x14ac:dyDescent="0.25">
      <c r="A17" s="44"/>
      <c r="B17" s="44" t="s">
        <v>216</v>
      </c>
      <c r="C17" s="46">
        <f>D14</f>
        <v>18.38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83"/>
    </row>
    <row r="18" spans="1:17" x14ac:dyDescent="0.25">
      <c r="A18" s="44"/>
      <c r="B18" s="44" t="s">
        <v>1</v>
      </c>
      <c r="C18" s="46">
        <f>E14</f>
        <v>19.309999999999999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83"/>
    </row>
    <row r="19" spans="1:17" x14ac:dyDescent="0.25">
      <c r="A19" s="44"/>
      <c r="B19" s="44" t="s">
        <v>2</v>
      </c>
      <c r="C19" s="46">
        <f>F14</f>
        <v>79.900000000000006</v>
      </c>
      <c r="D19" s="62"/>
      <c r="E19" s="62"/>
      <c r="F19" s="62"/>
      <c r="G19" s="62"/>
      <c r="H19" s="63"/>
      <c r="I19" s="63"/>
      <c r="J19" s="63"/>
      <c r="K19" s="63"/>
      <c r="L19" s="63"/>
      <c r="M19" s="63"/>
      <c r="N19" s="63"/>
      <c r="O19" s="63"/>
      <c r="P19" s="44"/>
      <c r="Q19" s="83"/>
    </row>
    <row r="20" spans="1:17" x14ac:dyDescent="0.25">
      <c r="A20" s="44"/>
      <c r="B20" s="44"/>
      <c r="C20" s="44"/>
      <c r="D20" s="44"/>
      <c r="E20" s="44"/>
      <c r="F20" s="4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83"/>
    </row>
    <row r="21" spans="1:1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83"/>
    </row>
    <row r="22" spans="1:1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83"/>
    </row>
    <row r="23" spans="1:1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83"/>
    </row>
    <row r="25" spans="1:17" x14ac:dyDescent="0.25">
      <c r="Q25" s="83"/>
    </row>
    <row r="26" spans="1:17" x14ac:dyDescent="0.25">
      <c r="Q26" s="83"/>
    </row>
    <row r="27" spans="1:17" x14ac:dyDescent="0.25">
      <c r="Q27" s="83"/>
    </row>
    <row r="28" spans="1:17" x14ac:dyDescent="0.25">
      <c r="Q28" s="83"/>
    </row>
    <row r="29" spans="1:17" x14ac:dyDescent="0.25">
      <c r="Q29" s="83"/>
    </row>
    <row r="30" spans="1:17" x14ac:dyDescent="0.25">
      <c r="Q30" s="83"/>
    </row>
    <row r="31" spans="1:17" x14ac:dyDescent="0.25">
      <c r="Q31" s="83"/>
    </row>
    <row r="32" spans="1:17" x14ac:dyDescent="0.25">
      <c r="Q32" s="83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" top="0.15748031496062992" bottom="0.15748031496062992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</sheetPr>
  <dimension ref="A1:Q32"/>
  <sheetViews>
    <sheetView workbookViewId="0">
      <selection activeCell="O34" sqref="O34"/>
    </sheetView>
  </sheetViews>
  <sheetFormatPr defaultRowHeight="15" x14ac:dyDescent="0.25"/>
  <cols>
    <col min="1" max="1" width="11" customWidth="1"/>
    <col min="2" max="2" width="33.85546875" customWidth="1"/>
    <col min="3" max="3" width="7" customWidth="1"/>
    <col min="4" max="5" width="6.42578125" customWidth="1"/>
    <col min="6" max="6" width="7" customWidth="1"/>
    <col min="7" max="7" width="8.140625" customWidth="1"/>
    <col min="8" max="9" width="7.28515625" customWidth="1"/>
    <col min="10" max="10" width="7.7109375" customWidth="1"/>
    <col min="11" max="11" width="7.5703125" customWidth="1"/>
    <col min="12" max="12" width="7.7109375" customWidth="1"/>
    <col min="13" max="13" width="7.425781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108</v>
      </c>
      <c r="D2" s="19"/>
      <c r="E2" s="20"/>
    </row>
    <row r="4" spans="1:17" ht="15.75" x14ac:dyDescent="0.25">
      <c r="A4" s="21" t="s">
        <v>214</v>
      </c>
    </row>
    <row r="5" spans="1:17" ht="24" customHeight="1" x14ac:dyDescent="0.25">
      <c r="A5" s="151" t="s">
        <v>65</v>
      </c>
      <c r="B5" s="149" t="s">
        <v>38</v>
      </c>
      <c r="C5" s="149" t="s">
        <v>39</v>
      </c>
      <c r="D5" s="89" t="s">
        <v>40</v>
      </c>
      <c r="E5" s="89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89" t="s">
        <v>46</v>
      </c>
      <c r="F6" s="149"/>
      <c r="G6" s="154"/>
      <c r="H6" s="88" t="s">
        <v>47</v>
      </c>
      <c r="I6" s="88" t="s">
        <v>48</v>
      </c>
      <c r="J6" s="88" t="s">
        <v>49</v>
      </c>
      <c r="K6" s="88" t="s">
        <v>50</v>
      </c>
      <c r="L6" s="88" t="s">
        <v>51</v>
      </c>
      <c r="M6" s="88" t="s">
        <v>52</v>
      </c>
      <c r="N6" s="88" t="s">
        <v>53</v>
      </c>
      <c r="O6" s="88" t="s">
        <v>54</v>
      </c>
      <c r="P6" s="23" t="s">
        <v>55</v>
      </c>
    </row>
    <row r="7" spans="1:17" x14ac:dyDescent="0.25">
      <c r="B7" s="22" t="s">
        <v>56</v>
      </c>
    </row>
    <row r="8" spans="1:17" x14ac:dyDescent="0.25">
      <c r="A8" s="31" t="s">
        <v>127</v>
      </c>
      <c r="B8" s="29" t="s">
        <v>128</v>
      </c>
      <c r="C8" s="34" t="s">
        <v>129</v>
      </c>
      <c r="D8" s="43">
        <v>1.78</v>
      </c>
      <c r="E8" s="43">
        <v>6.38</v>
      </c>
      <c r="F8" s="43">
        <v>18.11</v>
      </c>
      <c r="G8" s="43">
        <v>155.11000000000001</v>
      </c>
      <c r="H8" s="45">
        <v>7.43</v>
      </c>
      <c r="I8" s="45">
        <v>7.69</v>
      </c>
      <c r="J8" s="45">
        <v>21.27</v>
      </c>
      <c r="K8" s="45">
        <v>0.46</v>
      </c>
      <c r="L8" s="45">
        <v>39.33</v>
      </c>
      <c r="M8" s="45">
        <v>80.89</v>
      </c>
      <c r="N8" s="45">
        <v>0.53</v>
      </c>
      <c r="O8" s="45">
        <v>0.03</v>
      </c>
      <c r="P8" s="43">
        <v>0.16</v>
      </c>
    </row>
    <row r="9" spans="1:17" ht="29.25" customHeight="1" x14ac:dyDescent="0.25">
      <c r="A9" s="31"/>
      <c r="B9" s="117" t="s">
        <v>267</v>
      </c>
      <c r="C9" s="75">
        <v>70</v>
      </c>
      <c r="D9" s="42">
        <v>1.87</v>
      </c>
      <c r="E9" s="42">
        <v>3.64</v>
      </c>
      <c r="F9" s="42">
        <v>38.270000000000003</v>
      </c>
      <c r="G9" s="42">
        <v>123.2</v>
      </c>
      <c r="H9" s="42">
        <v>9.9700000000000006</v>
      </c>
      <c r="I9" s="42">
        <v>6.79</v>
      </c>
      <c r="J9" s="42">
        <v>37.659999999999997</v>
      </c>
      <c r="K9" s="42">
        <v>0.52</v>
      </c>
      <c r="L9" s="42">
        <v>0</v>
      </c>
      <c r="M9" s="42">
        <v>0</v>
      </c>
      <c r="N9" s="42">
        <v>3.41</v>
      </c>
      <c r="O9" s="42">
        <v>0.06</v>
      </c>
      <c r="P9" s="42">
        <v>0</v>
      </c>
    </row>
    <row r="10" spans="1:17" ht="16.5" customHeight="1" x14ac:dyDescent="0.25">
      <c r="A10" s="49" t="s">
        <v>145</v>
      </c>
      <c r="B10" s="29" t="s">
        <v>146</v>
      </c>
      <c r="C10" s="34" t="s">
        <v>249</v>
      </c>
      <c r="D10" s="46">
        <v>9.5</v>
      </c>
      <c r="E10" s="46">
        <v>7.14</v>
      </c>
      <c r="F10" s="46">
        <v>25.52</v>
      </c>
      <c r="G10" s="46">
        <v>219.02</v>
      </c>
      <c r="H10" s="45">
        <v>127.79</v>
      </c>
      <c r="I10" s="45">
        <v>33.549999999999997</v>
      </c>
      <c r="J10" s="45">
        <v>171.96</v>
      </c>
      <c r="K10" s="45">
        <v>1.69</v>
      </c>
      <c r="L10" s="45">
        <v>35.86</v>
      </c>
      <c r="M10" s="45">
        <v>65.95</v>
      </c>
      <c r="N10" s="45">
        <v>0.87</v>
      </c>
      <c r="O10" s="45">
        <v>0.12</v>
      </c>
      <c r="P10" s="46">
        <v>0.52</v>
      </c>
      <c r="Q10" s="83"/>
    </row>
    <row r="11" spans="1:17" ht="16.5" customHeight="1" x14ac:dyDescent="0.25">
      <c r="A11" s="36" t="s">
        <v>70</v>
      </c>
      <c r="B11" s="60" t="s">
        <v>138</v>
      </c>
      <c r="C11" s="50">
        <v>200</v>
      </c>
      <c r="D11" s="34">
        <v>0.2</v>
      </c>
      <c r="E11" s="34">
        <v>0.05</v>
      </c>
      <c r="F11" s="34">
        <v>15.01</v>
      </c>
      <c r="G11" s="34">
        <v>58.52</v>
      </c>
      <c r="H11" s="42">
        <v>0.45</v>
      </c>
      <c r="I11" s="42">
        <v>0</v>
      </c>
      <c r="J11" s="42">
        <v>0</v>
      </c>
      <c r="K11" s="42">
        <v>0.05</v>
      </c>
      <c r="L11" s="42">
        <v>0</v>
      </c>
      <c r="M11" s="33">
        <v>0</v>
      </c>
      <c r="N11" s="33">
        <v>0</v>
      </c>
      <c r="O11" s="33">
        <v>0</v>
      </c>
      <c r="P11" s="33">
        <v>0</v>
      </c>
      <c r="Q11" s="83"/>
    </row>
    <row r="12" spans="1:17" ht="30" customHeight="1" x14ac:dyDescent="0.25">
      <c r="A12" s="49"/>
      <c r="B12" s="86" t="s">
        <v>144</v>
      </c>
      <c r="C12" s="75">
        <v>200</v>
      </c>
      <c r="D12" s="34">
        <v>5.29</v>
      </c>
      <c r="E12" s="34">
        <v>4.9000000000000004</v>
      </c>
      <c r="F12" s="34">
        <v>21.17</v>
      </c>
      <c r="G12" s="34">
        <v>100.71</v>
      </c>
      <c r="H12" s="42">
        <v>237.16</v>
      </c>
      <c r="I12" s="42">
        <v>29.4</v>
      </c>
      <c r="J12" s="42">
        <v>184.24</v>
      </c>
      <c r="K12" s="42">
        <v>0.2</v>
      </c>
      <c r="L12" s="42">
        <v>39.200000000000003</v>
      </c>
      <c r="M12" s="42">
        <v>44</v>
      </c>
      <c r="N12" s="42">
        <v>0</v>
      </c>
      <c r="O12" s="42">
        <v>0.06</v>
      </c>
      <c r="P12" s="46">
        <v>1.76</v>
      </c>
      <c r="Q12" s="83"/>
    </row>
    <row r="13" spans="1:17" ht="16.5" customHeight="1" x14ac:dyDescent="0.25">
      <c r="A13" s="44"/>
      <c r="B13" s="47" t="s">
        <v>63</v>
      </c>
      <c r="C13" s="48">
        <v>25</v>
      </c>
      <c r="D13" s="48">
        <v>1.78</v>
      </c>
      <c r="E13" s="48">
        <v>0.2</v>
      </c>
      <c r="F13" s="48">
        <v>9.66</v>
      </c>
      <c r="G13" s="48">
        <v>34.24</v>
      </c>
      <c r="H13" s="48">
        <v>7</v>
      </c>
      <c r="I13" s="48">
        <v>9.4</v>
      </c>
      <c r="J13" s="48">
        <v>31.6</v>
      </c>
      <c r="K13" s="48">
        <v>0.78</v>
      </c>
      <c r="L13" s="48">
        <v>0</v>
      </c>
      <c r="M13" s="48">
        <v>0.2</v>
      </c>
      <c r="N13" s="48">
        <v>0.28000000000000003</v>
      </c>
      <c r="O13" s="48">
        <v>0.04</v>
      </c>
      <c r="P13" s="48">
        <v>0</v>
      </c>
      <c r="Q13" s="83"/>
    </row>
    <row r="14" spans="1:17" x14ac:dyDescent="0.25">
      <c r="A14" s="44"/>
      <c r="B14" s="30" t="s">
        <v>64</v>
      </c>
      <c r="C14" s="43"/>
      <c r="D14" s="52">
        <f>D8+D10+D11+D12+D13</f>
        <v>18.55</v>
      </c>
      <c r="E14" s="52">
        <f t="shared" ref="E14:P14" si="0">E8+E10+E11+E12+E13</f>
        <v>18.669999999999998</v>
      </c>
      <c r="F14" s="52">
        <f t="shared" si="0"/>
        <v>89.47</v>
      </c>
      <c r="G14" s="52">
        <f t="shared" si="0"/>
        <v>567.6</v>
      </c>
      <c r="H14" s="52">
        <f t="shared" si="0"/>
        <v>379.83</v>
      </c>
      <c r="I14" s="52">
        <f t="shared" si="0"/>
        <v>80.039999999999992</v>
      </c>
      <c r="J14" s="52">
        <f t="shared" si="0"/>
        <v>409.07000000000005</v>
      </c>
      <c r="K14" s="52">
        <f t="shared" si="0"/>
        <v>3.1799999999999997</v>
      </c>
      <c r="L14" s="52">
        <f t="shared" si="0"/>
        <v>114.39</v>
      </c>
      <c r="M14" s="52">
        <f t="shared" si="0"/>
        <v>191.04</v>
      </c>
      <c r="N14" s="52">
        <f t="shared" si="0"/>
        <v>1.68</v>
      </c>
      <c r="O14" s="52">
        <f t="shared" si="0"/>
        <v>0.25</v>
      </c>
      <c r="P14" s="52">
        <f t="shared" si="0"/>
        <v>2.44</v>
      </c>
      <c r="Q14" s="83"/>
    </row>
    <row r="15" spans="1:17" x14ac:dyDescent="0.25">
      <c r="A15" s="44"/>
      <c r="B15" s="4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83"/>
    </row>
    <row r="16" spans="1:17" x14ac:dyDescent="0.25">
      <c r="A16" s="44"/>
      <c r="B16" s="44"/>
      <c r="C16" s="44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83"/>
    </row>
    <row r="17" spans="1:17" x14ac:dyDescent="0.25">
      <c r="A17" s="44"/>
      <c r="B17" s="44" t="s">
        <v>216</v>
      </c>
      <c r="C17" s="46">
        <f>D14</f>
        <v>18.55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83"/>
    </row>
    <row r="18" spans="1:17" x14ac:dyDescent="0.25">
      <c r="A18" s="44"/>
      <c r="B18" s="44" t="s">
        <v>1</v>
      </c>
      <c r="C18" s="46">
        <f>E14</f>
        <v>18.669999999999998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83"/>
    </row>
    <row r="19" spans="1:17" x14ac:dyDescent="0.25">
      <c r="A19" s="44"/>
      <c r="B19" s="44" t="s">
        <v>2</v>
      </c>
      <c r="C19" s="46">
        <f>F14</f>
        <v>89.47</v>
      </c>
      <c r="D19" s="62"/>
      <c r="E19" s="62"/>
      <c r="F19" s="62"/>
      <c r="G19" s="62"/>
      <c r="H19" s="63"/>
      <c r="I19" s="63"/>
      <c r="J19" s="63"/>
      <c r="K19" s="63"/>
      <c r="L19" s="63"/>
      <c r="M19" s="63"/>
      <c r="N19" s="63"/>
      <c r="O19" s="63"/>
      <c r="P19" s="44"/>
      <c r="Q19" s="83"/>
    </row>
    <row r="20" spans="1:17" x14ac:dyDescent="0.25">
      <c r="A20" s="44"/>
      <c r="B20" s="44"/>
      <c r="C20" s="44"/>
      <c r="D20" s="44"/>
      <c r="E20" s="44"/>
      <c r="F20" s="4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83"/>
    </row>
    <row r="21" spans="1:1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83"/>
    </row>
    <row r="22" spans="1:17" x14ac:dyDescent="0.25">
      <c r="A22" s="44"/>
      <c r="B22" s="131" t="s">
        <v>270</v>
      </c>
      <c r="C22" s="131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83"/>
    </row>
    <row r="23" spans="1:17" x14ac:dyDescent="0.25">
      <c r="A23" s="44"/>
      <c r="B23" s="126" t="s">
        <v>0</v>
      </c>
      <c r="C23" s="106">
        <f>('13 д'!C17+'14 д'!C16+'15 д'!C16+'16 д'!C19+'17 д'!C17+C17)/6</f>
        <v>19.251666666666669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A24" s="44"/>
      <c r="B24" s="126" t="s">
        <v>1</v>
      </c>
      <c r="C24" s="106">
        <f>('13 д'!C18+'14 д'!C17+'15 д'!C17+'16 д'!C20+'17 д'!C18+'18 д'!C18)/6</f>
        <v>19.745000000000001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83"/>
    </row>
    <row r="25" spans="1:17" x14ac:dyDescent="0.25">
      <c r="B25" s="126" t="s">
        <v>2</v>
      </c>
      <c r="C25" s="106">
        <f>('13 д'!C19+'14 д'!C18+'15 д'!C18+'16 д'!C21+'17 д'!C19+'18 д'!C19)/6</f>
        <v>83.751666666666665</v>
      </c>
      <c r="Q25" s="83"/>
    </row>
    <row r="26" spans="1:17" x14ac:dyDescent="0.25">
      <c r="Q26" s="83"/>
    </row>
    <row r="27" spans="1:17" x14ac:dyDescent="0.25">
      <c r="Q27" s="83"/>
    </row>
    <row r="28" spans="1:17" x14ac:dyDescent="0.25">
      <c r="B28" s="137"/>
      <c r="Q28" s="83"/>
    </row>
    <row r="29" spans="1:17" x14ac:dyDescent="0.25">
      <c r="Q29" s="83"/>
    </row>
    <row r="30" spans="1:17" x14ac:dyDescent="0.25">
      <c r="Q30" s="83"/>
    </row>
    <row r="31" spans="1:17" x14ac:dyDescent="0.25">
      <c r="Q31" s="83"/>
    </row>
    <row r="32" spans="1:17" x14ac:dyDescent="0.25">
      <c r="Q32" s="83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6"/>
  <sheetViews>
    <sheetView workbookViewId="0">
      <selection activeCell="Q1" sqref="Q1:V1048576"/>
    </sheetView>
  </sheetViews>
  <sheetFormatPr defaultRowHeight="15" x14ac:dyDescent="0.25"/>
  <cols>
    <col min="1" max="1" width="11" customWidth="1"/>
    <col min="2" max="2" width="35.7109375" customWidth="1"/>
    <col min="3" max="3" width="7" customWidth="1"/>
    <col min="4" max="5" width="6.42578125" customWidth="1"/>
    <col min="6" max="7" width="8.140625" customWidth="1"/>
    <col min="8" max="8" width="7.140625" customWidth="1"/>
    <col min="9" max="9" width="7" customWidth="1"/>
    <col min="10" max="10" width="7.7109375" customWidth="1"/>
    <col min="11" max="12" width="6.42578125" customWidth="1"/>
    <col min="13" max="13" width="7.4257812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3" spans="1:16" ht="25.5" x14ac:dyDescent="0.35">
      <c r="C3" s="18" t="s">
        <v>165</v>
      </c>
      <c r="D3" s="19"/>
      <c r="E3" s="20"/>
    </row>
    <row r="5" spans="1:16" ht="15.75" x14ac:dyDescent="0.25">
      <c r="A5" s="21" t="s">
        <v>37</v>
      </c>
    </row>
    <row r="6" spans="1:16" ht="30" x14ac:dyDescent="0.25">
      <c r="A6" s="151" t="s">
        <v>65</v>
      </c>
      <c r="B6" s="149" t="s">
        <v>38</v>
      </c>
      <c r="C6" s="149" t="s">
        <v>39</v>
      </c>
      <c r="D6" s="103" t="s">
        <v>40</v>
      </c>
      <c r="E6" s="103" t="s">
        <v>41</v>
      </c>
      <c r="F6" s="149" t="s">
        <v>42</v>
      </c>
      <c r="G6" s="153" t="s">
        <v>43</v>
      </c>
      <c r="H6" s="144" t="s">
        <v>44</v>
      </c>
      <c r="I6" s="144"/>
      <c r="J6" s="144"/>
      <c r="K6" s="144"/>
      <c r="L6" s="145" t="s">
        <v>45</v>
      </c>
      <c r="M6" s="145"/>
      <c r="N6" s="145"/>
      <c r="O6" s="145"/>
      <c r="P6" s="150"/>
    </row>
    <row r="7" spans="1:16" x14ac:dyDescent="0.25">
      <c r="A7" s="152"/>
      <c r="B7" s="149"/>
      <c r="C7" s="149"/>
      <c r="D7" s="23" t="s">
        <v>46</v>
      </c>
      <c r="E7" s="103" t="s">
        <v>46</v>
      </c>
      <c r="F7" s="149"/>
      <c r="G7" s="154"/>
      <c r="H7" s="102" t="s">
        <v>47</v>
      </c>
      <c r="I7" s="102" t="s">
        <v>48</v>
      </c>
      <c r="J7" s="102" t="s">
        <v>49</v>
      </c>
      <c r="K7" s="102" t="s">
        <v>50</v>
      </c>
      <c r="L7" s="102" t="s">
        <v>51</v>
      </c>
      <c r="M7" s="102" t="s">
        <v>52</v>
      </c>
      <c r="N7" s="102" t="s">
        <v>53</v>
      </c>
      <c r="O7" s="102" t="s">
        <v>54</v>
      </c>
      <c r="P7" s="23" t="s">
        <v>55</v>
      </c>
    </row>
    <row r="8" spans="1:16" x14ac:dyDescent="0.25">
      <c r="B8" s="22" t="s">
        <v>56</v>
      </c>
    </row>
    <row r="9" spans="1:16" ht="30" customHeight="1" x14ac:dyDescent="0.25">
      <c r="A9" s="36" t="s">
        <v>95</v>
      </c>
      <c r="B9" s="37" t="s">
        <v>231</v>
      </c>
      <c r="C9" s="111">
        <v>60</v>
      </c>
      <c r="D9" s="46">
        <v>0.9</v>
      </c>
      <c r="E9" s="46">
        <v>2.69</v>
      </c>
      <c r="F9" s="46">
        <v>5.17</v>
      </c>
      <c r="G9" s="46">
        <v>49.92</v>
      </c>
      <c r="H9" s="45">
        <v>23.79</v>
      </c>
      <c r="I9" s="45">
        <v>9.08</v>
      </c>
      <c r="J9" s="45">
        <v>16.399999999999999</v>
      </c>
      <c r="K9" s="45">
        <v>0.31</v>
      </c>
      <c r="L9" s="42">
        <v>0</v>
      </c>
      <c r="M9" s="45">
        <v>127.12</v>
      </c>
      <c r="N9" s="45">
        <v>1.4</v>
      </c>
      <c r="O9" s="45">
        <v>0.01</v>
      </c>
      <c r="P9" s="34">
        <v>9.01</v>
      </c>
    </row>
    <row r="10" spans="1:16" ht="16.5" customHeight="1" x14ac:dyDescent="0.25">
      <c r="A10" s="36" t="s">
        <v>189</v>
      </c>
      <c r="B10" s="47" t="s">
        <v>232</v>
      </c>
      <c r="C10" s="50">
        <v>60</v>
      </c>
      <c r="D10" s="46">
        <v>0.63</v>
      </c>
      <c r="E10" s="46">
        <v>3.79</v>
      </c>
      <c r="F10" s="46">
        <v>1.21</v>
      </c>
      <c r="G10" s="46">
        <v>42.14</v>
      </c>
      <c r="H10" s="42">
        <v>5.0999999999999996</v>
      </c>
      <c r="I10" s="42">
        <v>2.02</v>
      </c>
      <c r="J10" s="42">
        <v>3.36</v>
      </c>
      <c r="K10" s="42">
        <v>0.2</v>
      </c>
      <c r="L10" s="42">
        <v>0</v>
      </c>
      <c r="M10" s="42">
        <v>43.99</v>
      </c>
      <c r="N10" s="42">
        <v>1.98</v>
      </c>
      <c r="O10" s="42">
        <v>0.01</v>
      </c>
      <c r="P10" s="34">
        <v>12.79</v>
      </c>
    </row>
    <row r="11" spans="1:16" ht="16.5" customHeight="1" x14ac:dyDescent="0.25">
      <c r="A11" s="49" t="s">
        <v>180</v>
      </c>
      <c r="B11" s="29" t="s">
        <v>185</v>
      </c>
      <c r="C11" s="74" t="s">
        <v>181</v>
      </c>
      <c r="D11" s="42">
        <v>15.68</v>
      </c>
      <c r="E11" s="42">
        <v>17.63</v>
      </c>
      <c r="F11" s="42">
        <v>41.32</v>
      </c>
      <c r="G11" s="42">
        <v>373.07</v>
      </c>
      <c r="H11" s="42">
        <v>22.23</v>
      </c>
      <c r="I11" s="42">
        <v>35.61</v>
      </c>
      <c r="J11" s="42">
        <v>167.15</v>
      </c>
      <c r="K11" s="42">
        <v>1.83</v>
      </c>
      <c r="L11" s="42">
        <v>0</v>
      </c>
      <c r="M11" s="42">
        <v>232.82</v>
      </c>
      <c r="N11" s="42">
        <v>4.67</v>
      </c>
      <c r="O11" s="42">
        <v>0.03</v>
      </c>
      <c r="P11" s="46">
        <v>1.24</v>
      </c>
    </row>
    <row r="12" spans="1:16" ht="16.5" customHeight="1" x14ac:dyDescent="0.25">
      <c r="A12" s="49" t="s">
        <v>227</v>
      </c>
      <c r="B12" s="29" t="s">
        <v>226</v>
      </c>
      <c r="C12" s="74" t="s">
        <v>181</v>
      </c>
      <c r="D12" s="42">
        <v>15.99</v>
      </c>
      <c r="E12" s="42">
        <v>20.399999999999999</v>
      </c>
      <c r="F12" s="42">
        <v>40.86</v>
      </c>
      <c r="G12" s="42">
        <v>362.23</v>
      </c>
      <c r="H12" s="45">
        <v>17.62</v>
      </c>
      <c r="I12" s="45">
        <v>35.770000000000003</v>
      </c>
      <c r="J12" s="45">
        <v>164.69</v>
      </c>
      <c r="K12" s="45">
        <v>1.47</v>
      </c>
      <c r="L12" s="45">
        <v>3.5</v>
      </c>
      <c r="M12" s="45">
        <v>268.62</v>
      </c>
      <c r="N12" s="45">
        <v>5.47</v>
      </c>
      <c r="O12" s="45">
        <v>0.05</v>
      </c>
      <c r="P12" s="46">
        <v>0.81</v>
      </c>
    </row>
    <row r="13" spans="1:16" ht="16.5" customHeight="1" x14ac:dyDescent="0.25">
      <c r="A13" s="49" t="s">
        <v>182</v>
      </c>
      <c r="B13" s="29" t="s">
        <v>183</v>
      </c>
      <c r="C13" s="50">
        <v>200</v>
      </c>
      <c r="D13" s="42">
        <v>0.17</v>
      </c>
      <c r="E13" s="42">
        <v>7.0000000000000007E-2</v>
      </c>
      <c r="F13" s="42">
        <v>11.51</v>
      </c>
      <c r="G13" s="42">
        <v>42.34</v>
      </c>
      <c r="H13" s="42">
        <v>2.77</v>
      </c>
      <c r="I13" s="42">
        <v>1.57</v>
      </c>
      <c r="J13" s="42">
        <v>2.09</v>
      </c>
      <c r="K13" s="42">
        <v>0.33</v>
      </c>
      <c r="L13" s="42">
        <v>0</v>
      </c>
      <c r="M13" s="42">
        <v>0.3</v>
      </c>
      <c r="N13" s="42">
        <v>0.06</v>
      </c>
      <c r="O13" s="42">
        <v>0</v>
      </c>
      <c r="P13" s="46">
        <v>0.3</v>
      </c>
    </row>
    <row r="14" spans="1:16" ht="16.5" customHeight="1" x14ac:dyDescent="0.25">
      <c r="A14" s="44"/>
      <c r="B14" s="60" t="s">
        <v>76</v>
      </c>
      <c r="C14" s="50">
        <v>25</v>
      </c>
      <c r="D14" s="33">
        <v>1.32</v>
      </c>
      <c r="E14" s="33">
        <v>0.13</v>
      </c>
      <c r="F14" s="33">
        <v>12.08</v>
      </c>
      <c r="G14" s="33">
        <v>65.23</v>
      </c>
      <c r="H14" s="33">
        <v>5.75</v>
      </c>
      <c r="I14" s="33">
        <v>8.25</v>
      </c>
      <c r="J14" s="33">
        <v>21.75</v>
      </c>
      <c r="K14" s="33">
        <v>0.5</v>
      </c>
      <c r="L14" s="33">
        <v>0</v>
      </c>
      <c r="M14" s="33">
        <v>0</v>
      </c>
      <c r="N14" s="33">
        <v>0.33</v>
      </c>
      <c r="O14" s="33">
        <v>0.04</v>
      </c>
      <c r="P14" s="46">
        <v>0</v>
      </c>
    </row>
    <row r="15" spans="1:16" ht="16.5" customHeight="1" x14ac:dyDescent="0.25">
      <c r="A15" s="44"/>
      <c r="B15" s="47" t="s">
        <v>63</v>
      </c>
      <c r="C15" s="71">
        <v>20</v>
      </c>
      <c r="D15" s="48">
        <v>1.78</v>
      </c>
      <c r="E15" s="48">
        <v>0.2</v>
      </c>
      <c r="F15" s="48">
        <v>10.66</v>
      </c>
      <c r="G15" s="48">
        <v>66.34</v>
      </c>
      <c r="H15" s="48">
        <v>7</v>
      </c>
      <c r="I15" s="48">
        <v>9.4</v>
      </c>
      <c r="J15" s="48">
        <v>31.6</v>
      </c>
      <c r="K15" s="48">
        <v>0.78</v>
      </c>
      <c r="L15" s="48">
        <v>0</v>
      </c>
      <c r="M15" s="48">
        <v>0.2</v>
      </c>
      <c r="N15" s="48">
        <v>0.28000000000000003</v>
      </c>
      <c r="O15" s="48">
        <v>0.04</v>
      </c>
      <c r="P15" s="48">
        <v>0</v>
      </c>
    </row>
    <row r="16" spans="1:16" x14ac:dyDescent="0.25">
      <c r="A16" s="44"/>
      <c r="B16" s="30" t="s">
        <v>64</v>
      </c>
      <c r="C16" s="43"/>
      <c r="D16" s="52">
        <f>D9+D11+D13+D14+D15</f>
        <v>19.850000000000001</v>
      </c>
      <c r="E16" s="52">
        <f t="shared" ref="E16:P16" si="0">E9+E11+E13+E14+E15</f>
        <v>20.72</v>
      </c>
      <c r="F16" s="52">
        <f t="shared" si="0"/>
        <v>80.739999999999995</v>
      </c>
      <c r="G16" s="52">
        <f>G9+G11+G13+G14+G15</f>
        <v>596.90000000000009</v>
      </c>
      <c r="H16" s="52">
        <f t="shared" si="0"/>
        <v>61.54</v>
      </c>
      <c r="I16" s="52">
        <f t="shared" si="0"/>
        <v>63.91</v>
      </c>
      <c r="J16" s="52">
        <f t="shared" si="0"/>
        <v>238.99</v>
      </c>
      <c r="K16" s="52">
        <f t="shared" si="0"/>
        <v>3.75</v>
      </c>
      <c r="L16" s="52">
        <f t="shared" si="0"/>
        <v>0</v>
      </c>
      <c r="M16" s="52">
        <f t="shared" si="0"/>
        <v>360.44</v>
      </c>
      <c r="N16" s="52">
        <f t="shared" si="0"/>
        <v>6.74</v>
      </c>
      <c r="O16" s="52">
        <f t="shared" si="0"/>
        <v>0.12</v>
      </c>
      <c r="P16" s="52">
        <f t="shared" si="0"/>
        <v>10.55</v>
      </c>
    </row>
    <row r="17" spans="1:16" x14ac:dyDescent="0.25">
      <c r="A17" s="44"/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x14ac:dyDescent="0.25">
      <c r="A18" s="44"/>
      <c r="B18" s="44"/>
      <c r="C18" s="4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x14ac:dyDescent="0.25">
      <c r="A19" s="44"/>
      <c r="B19" s="44" t="s">
        <v>216</v>
      </c>
      <c r="C19" s="46">
        <f>D16</f>
        <v>19.850000000000001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x14ac:dyDescent="0.25">
      <c r="A20" s="44"/>
      <c r="B20" s="44" t="s">
        <v>1</v>
      </c>
      <c r="C20" s="46">
        <f>E16</f>
        <v>20.72</v>
      </c>
    </row>
    <row r="21" spans="1:16" x14ac:dyDescent="0.25">
      <c r="A21" s="44"/>
      <c r="B21" s="44" t="s">
        <v>2</v>
      </c>
      <c r="C21" s="46">
        <f>F16</f>
        <v>80.739999999999995</v>
      </c>
      <c r="D21" s="62"/>
      <c r="E21" s="62"/>
      <c r="F21" s="62"/>
      <c r="G21" s="62"/>
      <c r="H21" s="63"/>
      <c r="I21" s="63"/>
      <c r="J21" s="63"/>
      <c r="K21" s="63"/>
      <c r="L21" s="63"/>
      <c r="M21" s="63"/>
      <c r="N21" s="63"/>
      <c r="O21" s="63"/>
      <c r="P21" s="44"/>
    </row>
    <row r="22" spans="1:16" x14ac:dyDescent="0.25">
      <c r="A22" s="44"/>
      <c r="B22" s="44"/>
      <c r="C22" s="44"/>
      <c r="D22" s="44"/>
      <c r="E22" s="44"/>
      <c r="F22" s="4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</sheetData>
  <mergeCells count="8">
    <mergeCell ref="H6:K6"/>
    <mergeCell ref="L6:P6"/>
    <mergeCell ref="A1:G1"/>
    <mergeCell ref="A6:A7"/>
    <mergeCell ref="B6:B7"/>
    <mergeCell ref="C6:C7"/>
    <mergeCell ref="F6:F7"/>
    <mergeCell ref="G6:G7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22"/>
  <sheetViews>
    <sheetView topLeftCell="A4" workbookViewId="0">
      <selection activeCell="Q4" sqref="Q1:W1048576"/>
    </sheetView>
  </sheetViews>
  <sheetFormatPr defaultRowHeight="15" x14ac:dyDescent="0.25"/>
  <cols>
    <col min="1" max="1" width="11" customWidth="1"/>
    <col min="2" max="2" width="38.28515625" customWidth="1"/>
    <col min="3" max="3" width="7.28515625" customWidth="1"/>
    <col min="4" max="4" width="6.140625" customWidth="1"/>
    <col min="5" max="5" width="6.28515625" customWidth="1"/>
    <col min="6" max="6" width="7.5703125" customWidth="1"/>
    <col min="7" max="7" width="7.28515625" customWidth="1"/>
    <col min="8" max="8" width="7.5703125" customWidth="1"/>
    <col min="9" max="9" width="6.140625" customWidth="1"/>
    <col min="10" max="10" width="7.140625" customWidth="1"/>
    <col min="11" max="11" width="4.85546875" customWidth="1"/>
    <col min="12" max="12" width="8.5703125" customWidth="1"/>
    <col min="13" max="13" width="8.7109375" customWidth="1"/>
    <col min="14" max="14" width="5.5703125" customWidth="1"/>
    <col min="15" max="15" width="5.42578125" customWidth="1"/>
    <col min="16" max="16" width="6" customWidth="1"/>
  </cols>
  <sheetData>
    <row r="1" spans="1:16" ht="18.75" x14ac:dyDescent="0.3">
      <c r="A1" s="146" t="s">
        <v>35</v>
      </c>
      <c r="B1" s="146"/>
      <c r="C1" s="146"/>
      <c r="D1" s="146"/>
      <c r="E1" s="146"/>
      <c r="F1" s="146"/>
      <c r="G1" s="146"/>
    </row>
    <row r="2" spans="1:16" ht="25.5" x14ac:dyDescent="0.35">
      <c r="C2" s="18" t="s">
        <v>36</v>
      </c>
      <c r="D2" s="19"/>
      <c r="E2" s="20"/>
    </row>
    <row r="4" spans="1:16" ht="15.75" x14ac:dyDescent="0.25">
      <c r="A4" s="21" t="s">
        <v>68</v>
      </c>
    </row>
    <row r="5" spans="1:16" ht="30" x14ac:dyDescent="0.25">
      <c r="A5" s="151" t="s">
        <v>65</v>
      </c>
      <c r="B5" s="149" t="s">
        <v>38</v>
      </c>
      <c r="C5" s="149" t="s">
        <v>39</v>
      </c>
      <c r="D5" s="66" t="s">
        <v>40</v>
      </c>
      <c r="E5" s="66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6" x14ac:dyDescent="0.25">
      <c r="A6" s="152"/>
      <c r="B6" s="149"/>
      <c r="C6" s="149"/>
      <c r="D6" s="23" t="s">
        <v>46</v>
      </c>
      <c r="E6" s="24" t="s">
        <v>46</v>
      </c>
      <c r="F6" s="149"/>
      <c r="G6" s="154"/>
      <c r="H6" s="25" t="s">
        <v>47</v>
      </c>
      <c r="I6" s="25" t="s">
        <v>48</v>
      </c>
      <c r="J6" s="25" t="s">
        <v>49</v>
      </c>
      <c r="K6" s="25" t="s">
        <v>50</v>
      </c>
      <c r="L6" s="25" t="s">
        <v>51</v>
      </c>
      <c r="M6" s="25" t="s">
        <v>52</v>
      </c>
      <c r="N6" s="25" t="s">
        <v>53</v>
      </c>
      <c r="O6" s="25" t="s">
        <v>54</v>
      </c>
      <c r="P6" s="23" t="s">
        <v>55</v>
      </c>
    </row>
    <row r="7" spans="1:16" x14ac:dyDescent="0.25">
      <c r="A7" s="22"/>
      <c r="B7" s="22" t="s">
        <v>56</v>
      </c>
      <c r="C7" s="26"/>
      <c r="D7" s="26"/>
      <c r="E7" s="26"/>
      <c r="F7" s="26"/>
      <c r="G7" s="26"/>
      <c r="H7" s="22"/>
      <c r="I7" s="22"/>
      <c r="J7" s="22"/>
      <c r="K7" s="22"/>
      <c r="L7" s="22"/>
      <c r="M7" s="22"/>
      <c r="N7" s="22"/>
      <c r="O7" s="22"/>
      <c r="P7" s="22"/>
    </row>
    <row r="8" spans="1:16" ht="48" customHeight="1" x14ac:dyDescent="0.25">
      <c r="A8" s="36" t="s">
        <v>95</v>
      </c>
      <c r="B8" s="87" t="s">
        <v>162</v>
      </c>
      <c r="C8" s="50">
        <v>60</v>
      </c>
      <c r="D8" s="42">
        <v>0.65</v>
      </c>
      <c r="E8" s="42">
        <v>2.69</v>
      </c>
      <c r="F8" s="42">
        <v>5.17</v>
      </c>
      <c r="G8" s="42">
        <v>49.92</v>
      </c>
      <c r="H8" s="42">
        <v>23.79</v>
      </c>
      <c r="I8" s="42">
        <v>9.08</v>
      </c>
      <c r="J8" s="42">
        <v>16.399999999999999</v>
      </c>
      <c r="K8" s="42">
        <v>0.31</v>
      </c>
      <c r="L8" s="42">
        <v>0</v>
      </c>
      <c r="M8" s="42">
        <v>127.12</v>
      </c>
      <c r="N8" s="42">
        <v>1.4</v>
      </c>
      <c r="O8" s="42">
        <v>0.01</v>
      </c>
      <c r="P8" s="46">
        <v>9.01</v>
      </c>
    </row>
    <row r="9" spans="1:16" ht="16.5" customHeight="1" x14ac:dyDescent="0.25">
      <c r="A9" s="36" t="s">
        <v>96</v>
      </c>
      <c r="B9" s="60" t="s">
        <v>245</v>
      </c>
      <c r="C9" s="50">
        <v>60</v>
      </c>
      <c r="D9" s="42">
        <v>0.51</v>
      </c>
      <c r="E9" s="42">
        <v>4.0599999999999996</v>
      </c>
      <c r="F9" s="42">
        <v>4.72</v>
      </c>
      <c r="G9" s="42">
        <v>58.63</v>
      </c>
      <c r="H9" s="45">
        <v>23.27</v>
      </c>
      <c r="I9" s="45">
        <v>7.14</v>
      </c>
      <c r="J9" s="45">
        <v>9.34</v>
      </c>
      <c r="K9" s="45">
        <v>0.44</v>
      </c>
      <c r="L9" s="45">
        <v>1.84</v>
      </c>
      <c r="M9" s="45">
        <v>27.62</v>
      </c>
      <c r="N9" s="45">
        <v>2.13</v>
      </c>
      <c r="O9" s="45">
        <v>0.02</v>
      </c>
      <c r="P9" s="46">
        <v>4.67</v>
      </c>
    </row>
    <row r="10" spans="1:16" ht="16.5" customHeight="1" x14ac:dyDescent="0.25">
      <c r="A10" s="36" t="s">
        <v>77</v>
      </c>
      <c r="B10" s="63" t="s">
        <v>78</v>
      </c>
      <c r="C10" s="51" t="s">
        <v>79</v>
      </c>
      <c r="D10" s="42">
        <v>11.71</v>
      </c>
      <c r="E10" s="42">
        <v>11.77</v>
      </c>
      <c r="F10" s="42">
        <v>4.0999999999999996</v>
      </c>
      <c r="G10" s="42">
        <v>168.15</v>
      </c>
      <c r="H10" s="42">
        <v>15.9</v>
      </c>
      <c r="I10" s="42">
        <v>13.8</v>
      </c>
      <c r="J10" s="42">
        <v>209.3</v>
      </c>
      <c r="K10" s="42">
        <v>4.5</v>
      </c>
      <c r="L10" s="94">
        <v>4656.3999999999996</v>
      </c>
      <c r="M10" s="94">
        <v>5596.9</v>
      </c>
      <c r="N10" s="42">
        <v>3.1</v>
      </c>
      <c r="O10" s="42">
        <v>0.2</v>
      </c>
      <c r="P10" s="46">
        <v>6.9</v>
      </c>
    </row>
    <row r="11" spans="1:16" ht="16.5" customHeight="1" x14ac:dyDescent="0.25">
      <c r="A11" s="49" t="s">
        <v>73</v>
      </c>
      <c r="B11" s="63" t="s">
        <v>274</v>
      </c>
      <c r="C11" s="51" t="s">
        <v>265</v>
      </c>
      <c r="D11" s="42">
        <v>13.1</v>
      </c>
      <c r="E11" s="42">
        <v>14.03</v>
      </c>
      <c r="F11" s="42">
        <v>3.15</v>
      </c>
      <c r="G11" s="42">
        <v>202.09</v>
      </c>
      <c r="H11" s="42">
        <v>9.74</v>
      </c>
      <c r="I11" s="42">
        <v>17.84</v>
      </c>
      <c r="J11" s="42">
        <v>136.1</v>
      </c>
      <c r="K11" s="42">
        <v>1.99</v>
      </c>
      <c r="L11" s="42">
        <v>0</v>
      </c>
      <c r="M11" s="42">
        <v>8.64</v>
      </c>
      <c r="N11" s="42">
        <v>2.35</v>
      </c>
      <c r="O11" s="42">
        <v>0.04</v>
      </c>
      <c r="P11" s="46">
        <v>0.66</v>
      </c>
    </row>
    <row r="12" spans="1:16" ht="16.5" customHeight="1" x14ac:dyDescent="0.25">
      <c r="A12" s="36" t="s">
        <v>81</v>
      </c>
      <c r="B12" s="60" t="s">
        <v>82</v>
      </c>
      <c r="C12" s="50">
        <v>150</v>
      </c>
      <c r="D12" s="42">
        <v>3.2</v>
      </c>
      <c r="E12" s="42">
        <v>4.8099999999999996</v>
      </c>
      <c r="F12" s="42">
        <v>27.89</v>
      </c>
      <c r="G12" s="42">
        <v>168.48</v>
      </c>
      <c r="H12" s="42">
        <v>40.64</v>
      </c>
      <c r="I12" s="42">
        <v>28.02</v>
      </c>
      <c r="J12" s="42">
        <v>70.11</v>
      </c>
      <c r="K12" s="42">
        <v>1.1299999999999999</v>
      </c>
      <c r="L12" s="42">
        <v>31.16</v>
      </c>
      <c r="M12" s="42">
        <v>43.34</v>
      </c>
      <c r="N12" s="42">
        <v>0.18</v>
      </c>
      <c r="O12" s="42">
        <v>0.41</v>
      </c>
      <c r="P12" s="46">
        <v>15.95</v>
      </c>
    </row>
    <row r="13" spans="1:16" ht="16.5" customHeight="1" x14ac:dyDescent="0.25">
      <c r="A13" s="49" t="s">
        <v>87</v>
      </c>
      <c r="B13" s="29" t="s">
        <v>85</v>
      </c>
      <c r="C13" s="50">
        <v>200</v>
      </c>
      <c r="D13" s="34">
        <v>0.19</v>
      </c>
      <c r="E13" s="34">
        <v>0.13</v>
      </c>
      <c r="F13" s="34">
        <v>22.94</v>
      </c>
      <c r="G13" s="34">
        <v>75.319999999999993</v>
      </c>
      <c r="H13" s="34">
        <v>7.22</v>
      </c>
      <c r="I13" s="34">
        <v>1.84</v>
      </c>
      <c r="J13" s="34">
        <v>4.13</v>
      </c>
      <c r="K13" s="34">
        <v>0.16</v>
      </c>
      <c r="L13" s="34">
        <v>0</v>
      </c>
      <c r="M13" s="34">
        <v>2.2200000000000002</v>
      </c>
      <c r="N13" s="34">
        <v>0.28000000000000003</v>
      </c>
      <c r="O13" s="34">
        <v>0</v>
      </c>
      <c r="P13" s="46">
        <v>1.67</v>
      </c>
    </row>
    <row r="14" spans="1:16" ht="16.5" customHeight="1" x14ac:dyDescent="0.25">
      <c r="A14" s="36"/>
      <c r="B14" s="60" t="s">
        <v>76</v>
      </c>
      <c r="C14" s="50">
        <v>25</v>
      </c>
      <c r="D14" s="33">
        <v>1.32</v>
      </c>
      <c r="E14" s="33">
        <v>0.13</v>
      </c>
      <c r="F14" s="33">
        <v>12.08</v>
      </c>
      <c r="G14" s="33">
        <v>61.38</v>
      </c>
      <c r="H14" s="33">
        <v>5.75</v>
      </c>
      <c r="I14" s="33">
        <v>8.25</v>
      </c>
      <c r="J14" s="33">
        <v>21.75</v>
      </c>
      <c r="K14" s="33">
        <v>0.5</v>
      </c>
      <c r="L14" s="33">
        <v>0</v>
      </c>
      <c r="M14" s="33">
        <v>0</v>
      </c>
      <c r="N14" s="33">
        <v>0.33</v>
      </c>
      <c r="O14" s="33">
        <v>0.04</v>
      </c>
      <c r="P14" s="46">
        <v>0</v>
      </c>
    </row>
    <row r="15" spans="1:16" ht="16.5" customHeight="1" x14ac:dyDescent="0.25">
      <c r="A15" s="27" t="s">
        <v>62</v>
      </c>
      <c r="B15" s="47" t="s">
        <v>63</v>
      </c>
      <c r="C15" s="50">
        <v>20</v>
      </c>
      <c r="D15" s="48">
        <v>1.78</v>
      </c>
      <c r="E15" s="48">
        <v>0.2</v>
      </c>
      <c r="F15" s="48">
        <v>9.66</v>
      </c>
      <c r="G15" s="48">
        <v>64.42</v>
      </c>
      <c r="H15" s="48">
        <v>7</v>
      </c>
      <c r="I15" s="48">
        <v>9.4</v>
      </c>
      <c r="J15" s="48">
        <v>31.6</v>
      </c>
      <c r="K15" s="48">
        <v>0.78</v>
      </c>
      <c r="L15" s="48">
        <v>0</v>
      </c>
      <c r="M15" s="48">
        <v>0.2</v>
      </c>
      <c r="N15" s="48">
        <v>0.28000000000000003</v>
      </c>
      <c r="O15" s="48">
        <v>0.04</v>
      </c>
      <c r="P15" s="48">
        <v>0</v>
      </c>
    </row>
    <row r="16" spans="1:16" x14ac:dyDescent="0.25">
      <c r="A16" s="22"/>
      <c r="B16" s="30" t="s">
        <v>64</v>
      </c>
      <c r="C16" s="72"/>
      <c r="D16" s="35">
        <f>'2 д'!D8+D10+D12+D13+D14+D15</f>
        <v>18.850000000000001</v>
      </c>
      <c r="E16" s="35">
        <f>'2 д'!E8+E10+E12+E13+E14+E15</f>
        <v>19.729999999999997</v>
      </c>
      <c r="F16" s="35">
        <f>'2 д'!F8+F10+F12+F13+F14+F15</f>
        <v>81.839999999999989</v>
      </c>
      <c r="G16" s="35">
        <f>'2 д'!G8+G10+G12+G13+G14+G15</f>
        <v>587.66999999999996</v>
      </c>
      <c r="H16" s="35">
        <f>'2 д'!H8+H10+H12+H13+H14+H15</f>
        <v>100.3</v>
      </c>
      <c r="I16" s="35">
        <f>'2 д'!I8+I10+I12+I13+I14+I15</f>
        <v>70.390000000000015</v>
      </c>
      <c r="J16" s="35">
        <f>'2 д'!J8+J10+J12+J13+J14+J15</f>
        <v>353.29</v>
      </c>
      <c r="K16" s="35">
        <f>'2 д'!K8+K10+K12+K13+K14+K15</f>
        <v>7.38</v>
      </c>
      <c r="L16" s="35">
        <f>'2 д'!L8+L10+L12+L13+L14+L15</f>
        <v>4687.5599999999995</v>
      </c>
      <c r="M16" s="35">
        <f>'2 д'!M8+M10+M12+M13+M14+M15</f>
        <v>5769.78</v>
      </c>
      <c r="N16" s="35">
        <f>'2 д'!N8+N10+N12+N13+N14+N15</f>
        <v>5.57</v>
      </c>
      <c r="O16" s="35">
        <f>'2 д'!O8+O10+O12+O13+O14+O15</f>
        <v>0.70000000000000007</v>
      </c>
      <c r="P16" s="35">
        <f>'2 д'!P8+P10+P12+P13+P14+P15</f>
        <v>33.53</v>
      </c>
    </row>
    <row r="17" spans="1:16" x14ac:dyDescent="0.25">
      <c r="A17" s="22"/>
      <c r="B17" s="30"/>
      <c r="C17" s="30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9" spans="1:16" x14ac:dyDescent="0.25"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6" x14ac:dyDescent="0.25">
      <c r="B20" s="97" t="s">
        <v>216</v>
      </c>
      <c r="C20" s="46">
        <f>D16</f>
        <v>18.850000000000001</v>
      </c>
      <c r="D20" s="97"/>
    </row>
    <row r="21" spans="1:16" x14ac:dyDescent="0.25">
      <c r="B21" s="97" t="s">
        <v>1</v>
      </c>
      <c r="C21" s="46">
        <f>E16</f>
        <v>19.729999999999997</v>
      </c>
      <c r="D21" s="97"/>
    </row>
    <row r="22" spans="1:16" x14ac:dyDescent="0.25">
      <c r="B22" s="97" t="s">
        <v>2</v>
      </c>
      <c r="C22" s="46">
        <f>F16</f>
        <v>81.839999999999989</v>
      </c>
      <c r="D22" s="97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1"/>
  <sheetViews>
    <sheetView workbookViewId="0">
      <selection activeCell="Q1" sqref="Q1:V1048576"/>
    </sheetView>
  </sheetViews>
  <sheetFormatPr defaultRowHeight="15" x14ac:dyDescent="0.25"/>
  <cols>
    <col min="1" max="1" width="11" customWidth="1"/>
    <col min="2" max="2" width="33.85546875" customWidth="1"/>
    <col min="3" max="3" width="7" customWidth="1"/>
    <col min="4" max="5" width="6.42578125" customWidth="1"/>
    <col min="6" max="6" width="7" customWidth="1"/>
    <col min="7" max="7" width="8.140625" customWidth="1"/>
    <col min="8" max="9" width="7.28515625" customWidth="1"/>
    <col min="10" max="10" width="7.7109375" customWidth="1"/>
    <col min="11" max="11" width="7.5703125" customWidth="1"/>
    <col min="12" max="12" width="7.7109375" customWidth="1"/>
    <col min="13" max="13" width="7.425781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165</v>
      </c>
      <c r="D2" s="19"/>
      <c r="E2" s="20"/>
    </row>
    <row r="4" spans="1:17" ht="15.75" x14ac:dyDescent="0.25">
      <c r="A4" s="21" t="s">
        <v>199</v>
      </c>
    </row>
    <row r="5" spans="1:17" ht="24" customHeight="1" x14ac:dyDescent="0.25">
      <c r="A5" s="151" t="s">
        <v>65</v>
      </c>
      <c r="B5" s="149" t="s">
        <v>38</v>
      </c>
      <c r="C5" s="149" t="s">
        <v>39</v>
      </c>
      <c r="D5" s="113" t="s">
        <v>40</v>
      </c>
      <c r="E5" s="113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113" t="s">
        <v>46</v>
      </c>
      <c r="F6" s="149"/>
      <c r="G6" s="154"/>
      <c r="H6" s="112" t="s">
        <v>47</v>
      </c>
      <c r="I6" s="112" t="s">
        <v>48</v>
      </c>
      <c r="J6" s="112" t="s">
        <v>49</v>
      </c>
      <c r="K6" s="112" t="s">
        <v>50</v>
      </c>
      <c r="L6" s="112" t="s">
        <v>51</v>
      </c>
      <c r="M6" s="112" t="s">
        <v>52</v>
      </c>
      <c r="N6" s="112" t="s">
        <v>53</v>
      </c>
      <c r="O6" s="112" t="s">
        <v>54</v>
      </c>
      <c r="P6" s="23" t="s">
        <v>55</v>
      </c>
    </row>
    <row r="7" spans="1:17" ht="17.25" customHeight="1" x14ac:dyDescent="0.25">
      <c r="B7" s="22" t="s">
        <v>56</v>
      </c>
    </row>
    <row r="8" spans="1:17" x14ac:dyDescent="0.25">
      <c r="A8" s="36" t="s">
        <v>103</v>
      </c>
      <c r="B8" s="60" t="s">
        <v>104</v>
      </c>
      <c r="C8" s="101" t="s">
        <v>163</v>
      </c>
      <c r="D8" s="46">
        <v>4.49</v>
      </c>
      <c r="E8" s="46">
        <v>9.68</v>
      </c>
      <c r="F8" s="46">
        <v>12.75</v>
      </c>
      <c r="G8" s="46">
        <v>127.52</v>
      </c>
      <c r="H8" s="42">
        <v>92.6</v>
      </c>
      <c r="I8" s="42">
        <v>11.36</v>
      </c>
      <c r="J8" s="42">
        <v>70.709999999999994</v>
      </c>
      <c r="K8" s="42">
        <v>0.6</v>
      </c>
      <c r="L8" s="42">
        <v>56.67</v>
      </c>
      <c r="M8" s="42">
        <v>104.56</v>
      </c>
      <c r="N8" s="42">
        <v>0.64</v>
      </c>
      <c r="O8" s="42">
        <v>0.04</v>
      </c>
      <c r="P8" s="46">
        <v>0.03</v>
      </c>
    </row>
    <row r="9" spans="1:17" ht="16.5" customHeight="1" x14ac:dyDescent="0.25">
      <c r="A9" s="118" t="s">
        <v>200</v>
      </c>
      <c r="B9" s="22" t="s">
        <v>201</v>
      </c>
      <c r="C9" s="51" t="s">
        <v>114</v>
      </c>
      <c r="D9" s="46">
        <v>6.65</v>
      </c>
      <c r="E9" s="46">
        <v>7.24</v>
      </c>
      <c r="F9" s="46">
        <v>27.94</v>
      </c>
      <c r="G9" s="46">
        <v>227.17</v>
      </c>
      <c r="H9" s="45">
        <v>128.97</v>
      </c>
      <c r="I9" s="45">
        <v>36.24</v>
      </c>
      <c r="J9" s="45">
        <v>90.94</v>
      </c>
      <c r="K9" s="45">
        <v>1.31</v>
      </c>
      <c r="L9" s="45">
        <v>18.21</v>
      </c>
      <c r="M9" s="45">
        <v>56.2</v>
      </c>
      <c r="N9" s="45">
        <v>0.61</v>
      </c>
      <c r="O9" s="45">
        <v>1.17</v>
      </c>
      <c r="P9" s="46">
        <v>25.66</v>
      </c>
      <c r="Q9" s="83"/>
    </row>
    <row r="10" spans="1:17" ht="16.5" customHeight="1" x14ac:dyDescent="0.25">
      <c r="A10" s="36" t="s">
        <v>125</v>
      </c>
      <c r="B10" s="22" t="s">
        <v>126</v>
      </c>
      <c r="C10" s="84" t="str">
        <f>"200"</f>
        <v>200</v>
      </c>
      <c r="D10" s="80">
        <v>2.95</v>
      </c>
      <c r="E10" s="80">
        <v>2.5</v>
      </c>
      <c r="F10" s="80">
        <v>16.739999999999998</v>
      </c>
      <c r="G10" s="80">
        <v>94.4</v>
      </c>
      <c r="H10" s="91">
        <v>116.69</v>
      </c>
      <c r="I10" s="91">
        <v>13.3</v>
      </c>
      <c r="J10" s="91">
        <v>83.7</v>
      </c>
      <c r="K10" s="91">
        <v>0.13</v>
      </c>
      <c r="L10" s="91">
        <v>20</v>
      </c>
      <c r="M10" s="91">
        <v>22</v>
      </c>
      <c r="N10" s="91">
        <v>0</v>
      </c>
      <c r="O10" s="91">
        <v>0.03</v>
      </c>
      <c r="P10" s="90">
        <v>0.52</v>
      </c>
      <c r="Q10" s="83"/>
    </row>
    <row r="11" spans="1:17" ht="18" customHeight="1" x14ac:dyDescent="0.25">
      <c r="A11" s="49"/>
      <c r="B11" s="28" t="s">
        <v>94</v>
      </c>
      <c r="C11" s="74">
        <v>125</v>
      </c>
      <c r="D11" s="42">
        <v>3.84</v>
      </c>
      <c r="E11" s="42">
        <v>0.06</v>
      </c>
      <c r="F11" s="42">
        <v>15.27</v>
      </c>
      <c r="G11" s="42">
        <v>60.39</v>
      </c>
      <c r="H11" s="34">
        <v>2.75</v>
      </c>
      <c r="I11" s="34">
        <v>0.86</v>
      </c>
      <c r="J11" s="34">
        <v>1.5</v>
      </c>
      <c r="K11" s="34">
        <v>0.06</v>
      </c>
      <c r="L11" s="34">
        <v>0</v>
      </c>
      <c r="M11" s="34">
        <v>0.56000000000000005</v>
      </c>
      <c r="N11" s="34">
        <v>0.01</v>
      </c>
      <c r="O11" s="34">
        <v>0</v>
      </c>
      <c r="P11" s="34">
        <v>1.68</v>
      </c>
      <c r="Q11" s="83"/>
    </row>
    <row r="12" spans="1:17" ht="16.5" customHeight="1" x14ac:dyDescent="0.25">
      <c r="A12" s="44"/>
      <c r="B12" s="47" t="s">
        <v>63</v>
      </c>
      <c r="C12" s="48" t="s">
        <v>59</v>
      </c>
      <c r="D12" s="48">
        <v>1.78</v>
      </c>
      <c r="E12" s="48">
        <v>0.2</v>
      </c>
      <c r="F12" s="48">
        <v>9.66</v>
      </c>
      <c r="G12" s="48">
        <v>54.24</v>
      </c>
      <c r="H12" s="48">
        <v>7</v>
      </c>
      <c r="I12" s="48">
        <v>9.4</v>
      </c>
      <c r="J12" s="48">
        <v>31.6</v>
      </c>
      <c r="K12" s="48">
        <v>0.78</v>
      </c>
      <c r="L12" s="48">
        <v>0</v>
      </c>
      <c r="M12" s="48">
        <v>0.2</v>
      </c>
      <c r="N12" s="48">
        <v>0.28000000000000003</v>
      </c>
      <c r="O12" s="48">
        <v>0.04</v>
      </c>
      <c r="P12" s="48">
        <v>0</v>
      </c>
      <c r="Q12" s="83"/>
    </row>
    <row r="13" spans="1:17" x14ac:dyDescent="0.25">
      <c r="A13" s="44"/>
      <c r="B13" s="30" t="s">
        <v>64</v>
      </c>
      <c r="C13" s="43"/>
      <c r="D13" s="52">
        <f>D8+D9+D10+D11+D12</f>
        <v>19.71</v>
      </c>
      <c r="E13" s="52">
        <f t="shared" ref="E13:P13" si="0">E8+E9+E10+E11+E12</f>
        <v>19.68</v>
      </c>
      <c r="F13" s="52">
        <f t="shared" si="0"/>
        <v>82.359999999999985</v>
      </c>
      <c r="G13" s="52">
        <f t="shared" si="0"/>
        <v>563.72</v>
      </c>
      <c r="H13" s="52">
        <f t="shared" si="0"/>
        <v>348.01</v>
      </c>
      <c r="I13" s="52">
        <f t="shared" si="0"/>
        <v>71.160000000000011</v>
      </c>
      <c r="J13" s="52">
        <f t="shared" si="0"/>
        <v>278.45</v>
      </c>
      <c r="K13" s="52">
        <f t="shared" si="0"/>
        <v>2.88</v>
      </c>
      <c r="L13" s="52">
        <f t="shared" si="0"/>
        <v>94.88</v>
      </c>
      <c r="M13" s="52">
        <f t="shared" si="0"/>
        <v>183.51999999999998</v>
      </c>
      <c r="N13" s="52">
        <f t="shared" si="0"/>
        <v>1.54</v>
      </c>
      <c r="O13" s="52">
        <f t="shared" si="0"/>
        <v>1.28</v>
      </c>
      <c r="P13" s="52">
        <f t="shared" si="0"/>
        <v>27.89</v>
      </c>
      <c r="Q13" s="83"/>
    </row>
    <row r="14" spans="1:17" x14ac:dyDescent="0.25">
      <c r="A14" s="44"/>
      <c r="B14" s="44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83"/>
    </row>
    <row r="15" spans="1:17" x14ac:dyDescent="0.25">
      <c r="A15" s="44"/>
      <c r="B15" s="44"/>
      <c r="C15" s="44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83"/>
    </row>
    <row r="16" spans="1:17" x14ac:dyDescent="0.25">
      <c r="A16" s="44"/>
      <c r="B16" s="44" t="s">
        <v>216</v>
      </c>
      <c r="C16" s="46">
        <f>D13</f>
        <v>19.71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83"/>
    </row>
    <row r="17" spans="1:17" x14ac:dyDescent="0.25">
      <c r="A17" s="44"/>
      <c r="B17" s="44" t="s">
        <v>1</v>
      </c>
      <c r="C17" s="46">
        <f>E13</f>
        <v>19.68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83"/>
    </row>
    <row r="18" spans="1:17" x14ac:dyDescent="0.25">
      <c r="A18" s="44"/>
      <c r="B18" s="44" t="s">
        <v>2</v>
      </c>
      <c r="C18" s="46">
        <f>F13</f>
        <v>82.359999999999985</v>
      </c>
      <c r="D18" s="62"/>
      <c r="E18" s="62"/>
      <c r="F18" s="62"/>
      <c r="G18" s="62"/>
      <c r="H18" s="63"/>
      <c r="I18" s="63"/>
      <c r="J18" s="63"/>
      <c r="K18" s="63"/>
      <c r="L18" s="63"/>
      <c r="M18" s="63"/>
      <c r="N18" s="63"/>
      <c r="O18" s="63"/>
      <c r="P18" s="44"/>
      <c r="Q18" s="83"/>
    </row>
    <row r="19" spans="1:17" x14ac:dyDescent="0.25">
      <c r="A19" s="44"/>
      <c r="B19" s="44"/>
      <c r="C19" s="44"/>
      <c r="D19" s="44"/>
      <c r="E19" s="44"/>
      <c r="F19" s="4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83"/>
    </row>
    <row r="20" spans="1:1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83"/>
    </row>
    <row r="21" spans="1:1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83"/>
    </row>
    <row r="22" spans="1:1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83"/>
    </row>
    <row r="23" spans="1:1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Q24" s="83"/>
    </row>
    <row r="25" spans="1:17" x14ac:dyDescent="0.25">
      <c r="Q25" s="83"/>
    </row>
    <row r="26" spans="1:17" x14ac:dyDescent="0.25">
      <c r="Q26" s="83"/>
    </row>
    <row r="27" spans="1:17" x14ac:dyDescent="0.25">
      <c r="Q27" s="83"/>
    </row>
    <row r="28" spans="1:17" x14ac:dyDescent="0.25">
      <c r="Q28" s="83"/>
    </row>
    <row r="29" spans="1:17" x14ac:dyDescent="0.25">
      <c r="Q29" s="83"/>
    </row>
    <row r="30" spans="1:17" x14ac:dyDescent="0.25">
      <c r="Q30" s="83"/>
    </row>
    <row r="31" spans="1:17" x14ac:dyDescent="0.25">
      <c r="Q31" s="83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1"/>
  <sheetViews>
    <sheetView workbookViewId="0">
      <selection activeCell="Q1" sqref="Q1:V1048576"/>
    </sheetView>
  </sheetViews>
  <sheetFormatPr defaultRowHeight="15" x14ac:dyDescent="0.25"/>
  <cols>
    <col min="1" max="1" width="11" customWidth="1"/>
    <col min="2" max="2" width="33.85546875" customWidth="1"/>
    <col min="3" max="3" width="7" customWidth="1"/>
    <col min="4" max="5" width="6.42578125" customWidth="1"/>
    <col min="6" max="6" width="7" customWidth="1"/>
    <col min="7" max="7" width="8.140625" customWidth="1"/>
    <col min="8" max="9" width="7.28515625" customWidth="1"/>
    <col min="10" max="10" width="7.7109375" customWidth="1"/>
    <col min="11" max="11" width="7.5703125" customWidth="1"/>
    <col min="12" max="12" width="7.7109375" customWidth="1"/>
    <col min="13" max="13" width="7.425781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165</v>
      </c>
      <c r="D2" s="19"/>
      <c r="E2" s="20"/>
    </row>
    <row r="4" spans="1:17" ht="15.75" x14ac:dyDescent="0.25">
      <c r="A4" s="21" t="s">
        <v>202</v>
      </c>
    </row>
    <row r="5" spans="1:17" ht="24" customHeight="1" x14ac:dyDescent="0.25">
      <c r="A5" s="151" t="s">
        <v>65</v>
      </c>
      <c r="B5" s="149" t="s">
        <v>38</v>
      </c>
      <c r="C5" s="149" t="s">
        <v>39</v>
      </c>
      <c r="D5" s="113" t="s">
        <v>40</v>
      </c>
      <c r="E5" s="113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113" t="s">
        <v>46</v>
      </c>
      <c r="F6" s="149"/>
      <c r="G6" s="154"/>
      <c r="H6" s="112" t="s">
        <v>47</v>
      </c>
      <c r="I6" s="112" t="s">
        <v>48</v>
      </c>
      <c r="J6" s="112" t="s">
        <v>49</v>
      </c>
      <c r="K6" s="112" t="s">
        <v>50</v>
      </c>
      <c r="L6" s="112" t="s">
        <v>51</v>
      </c>
      <c r="M6" s="112" t="s">
        <v>52</v>
      </c>
      <c r="N6" s="112" t="s">
        <v>53</v>
      </c>
      <c r="O6" s="112" t="s">
        <v>54</v>
      </c>
      <c r="P6" s="23" t="s">
        <v>55</v>
      </c>
    </row>
    <row r="7" spans="1:17" x14ac:dyDescent="0.25">
      <c r="B7" s="22" t="s">
        <v>56</v>
      </c>
    </row>
    <row r="8" spans="1:17" x14ac:dyDescent="0.25">
      <c r="A8" s="31" t="s">
        <v>127</v>
      </c>
      <c r="B8" s="29" t="s">
        <v>128</v>
      </c>
      <c r="C8" s="34" t="s">
        <v>129</v>
      </c>
      <c r="D8" s="43">
        <v>2.78</v>
      </c>
      <c r="E8" s="43">
        <v>8.26</v>
      </c>
      <c r="F8" s="43">
        <v>15.71</v>
      </c>
      <c r="G8" s="43">
        <v>135.11000000000001</v>
      </c>
      <c r="H8" s="45">
        <v>7.43</v>
      </c>
      <c r="I8" s="45">
        <v>7.69</v>
      </c>
      <c r="J8" s="45">
        <v>21.27</v>
      </c>
      <c r="K8" s="45">
        <v>0.46</v>
      </c>
      <c r="L8" s="45">
        <v>39.33</v>
      </c>
      <c r="M8" s="45">
        <v>80.89</v>
      </c>
      <c r="N8" s="45">
        <v>0.53</v>
      </c>
      <c r="O8" s="45">
        <v>0.03</v>
      </c>
      <c r="P8" s="43">
        <v>0.16</v>
      </c>
    </row>
    <row r="9" spans="1:17" ht="16.5" customHeight="1" x14ac:dyDescent="0.25">
      <c r="A9" s="119" t="s">
        <v>203</v>
      </c>
      <c r="B9" s="29" t="s">
        <v>204</v>
      </c>
      <c r="C9" s="34" t="s">
        <v>205</v>
      </c>
      <c r="D9" s="46">
        <v>9.1999999999999993</v>
      </c>
      <c r="E9" s="46">
        <v>7.96</v>
      </c>
      <c r="F9" s="46">
        <v>28.71</v>
      </c>
      <c r="G9" s="46">
        <v>195.62</v>
      </c>
      <c r="H9" s="45">
        <v>118.46</v>
      </c>
      <c r="I9" s="45">
        <v>14.62</v>
      </c>
      <c r="J9" s="45">
        <v>43.22</v>
      </c>
      <c r="K9" s="45">
        <v>0.43</v>
      </c>
      <c r="L9" s="45">
        <v>18.21</v>
      </c>
      <c r="M9" s="45">
        <v>56.21</v>
      </c>
      <c r="N9" s="45">
        <v>0.14000000000000001</v>
      </c>
      <c r="O9" s="45">
        <v>1.1100000000000001</v>
      </c>
      <c r="P9" s="46">
        <v>25.34</v>
      </c>
      <c r="Q9" s="83"/>
    </row>
    <row r="10" spans="1:17" ht="16.5" customHeight="1" x14ac:dyDescent="0.25">
      <c r="A10" s="49" t="s">
        <v>105</v>
      </c>
      <c r="B10" s="29" t="s">
        <v>106</v>
      </c>
      <c r="C10" s="51" t="s">
        <v>86</v>
      </c>
      <c r="D10" s="34">
        <v>3.23</v>
      </c>
      <c r="E10" s="34">
        <v>2.4700000000000002</v>
      </c>
      <c r="F10" s="34">
        <v>17.760000000000002</v>
      </c>
      <c r="G10" s="34">
        <v>94.55</v>
      </c>
      <c r="H10" s="45">
        <v>108.02</v>
      </c>
      <c r="I10" s="45">
        <v>6.66</v>
      </c>
      <c r="J10" s="45">
        <v>10.26</v>
      </c>
      <c r="K10" s="45">
        <v>0.38</v>
      </c>
      <c r="L10" s="45">
        <v>0.48</v>
      </c>
      <c r="M10" s="45">
        <v>22.05</v>
      </c>
      <c r="N10" s="45">
        <v>0.01</v>
      </c>
      <c r="O10" s="45">
        <v>1.01</v>
      </c>
      <c r="P10" s="46">
        <v>24</v>
      </c>
      <c r="Q10" s="83"/>
    </row>
    <row r="11" spans="1:17" ht="24.75" customHeight="1" x14ac:dyDescent="0.25">
      <c r="A11" s="49"/>
      <c r="B11" s="86" t="s">
        <v>130</v>
      </c>
      <c r="C11" s="50">
        <v>200</v>
      </c>
      <c r="D11" s="34">
        <v>1.84</v>
      </c>
      <c r="E11" s="34">
        <v>0.4</v>
      </c>
      <c r="F11" s="34">
        <v>14.44</v>
      </c>
      <c r="G11" s="34">
        <v>126.36</v>
      </c>
      <c r="H11" s="33">
        <v>66</v>
      </c>
      <c r="I11" s="33">
        <v>28.72</v>
      </c>
      <c r="J11" s="33">
        <v>44.38</v>
      </c>
      <c r="K11" s="33">
        <v>3.26</v>
      </c>
      <c r="L11" s="33">
        <v>0</v>
      </c>
      <c r="M11" s="33">
        <v>19.5</v>
      </c>
      <c r="N11" s="33">
        <v>0.6</v>
      </c>
      <c r="O11" s="33">
        <v>0.08</v>
      </c>
      <c r="P11" s="46">
        <v>42</v>
      </c>
      <c r="Q11" s="83"/>
    </row>
    <row r="12" spans="1:17" ht="16.5" customHeight="1" x14ac:dyDescent="0.25">
      <c r="A12" s="44"/>
      <c r="B12" s="47" t="s">
        <v>63</v>
      </c>
      <c r="C12" s="48" t="s">
        <v>59</v>
      </c>
      <c r="D12" s="48">
        <v>2.78</v>
      </c>
      <c r="E12" s="48">
        <v>0.2</v>
      </c>
      <c r="F12" s="48">
        <v>9.66</v>
      </c>
      <c r="G12" s="48">
        <v>34.24</v>
      </c>
      <c r="H12" s="48">
        <v>7</v>
      </c>
      <c r="I12" s="48">
        <v>9.4</v>
      </c>
      <c r="J12" s="48">
        <v>31.6</v>
      </c>
      <c r="K12" s="48">
        <v>0.78</v>
      </c>
      <c r="L12" s="48">
        <v>0</v>
      </c>
      <c r="M12" s="48">
        <v>0.2</v>
      </c>
      <c r="N12" s="48">
        <v>0.28000000000000003</v>
      </c>
      <c r="O12" s="48">
        <v>0.04</v>
      </c>
      <c r="P12" s="48">
        <v>0</v>
      </c>
      <c r="Q12" s="83"/>
    </row>
    <row r="13" spans="1:17" x14ac:dyDescent="0.25">
      <c r="A13" s="44"/>
      <c r="B13" s="30" t="s">
        <v>64</v>
      </c>
      <c r="C13" s="43"/>
      <c r="D13" s="52">
        <f>D8+D9+D10+D11+D12</f>
        <v>19.830000000000002</v>
      </c>
      <c r="E13" s="52">
        <f t="shared" ref="E13:P13" si="0">E8+E9+E10+E11+E12</f>
        <v>19.289999999999996</v>
      </c>
      <c r="F13" s="52">
        <f t="shared" si="0"/>
        <v>86.28</v>
      </c>
      <c r="G13" s="52">
        <f t="shared" si="0"/>
        <v>585.88</v>
      </c>
      <c r="H13" s="52">
        <f t="shared" si="0"/>
        <v>306.90999999999997</v>
      </c>
      <c r="I13" s="52">
        <f t="shared" si="0"/>
        <v>67.09</v>
      </c>
      <c r="J13" s="52">
        <f t="shared" si="0"/>
        <v>150.72999999999999</v>
      </c>
      <c r="K13" s="52">
        <f t="shared" si="0"/>
        <v>5.31</v>
      </c>
      <c r="L13" s="52">
        <f t="shared" si="0"/>
        <v>58.019999999999996</v>
      </c>
      <c r="M13" s="52">
        <f t="shared" si="0"/>
        <v>178.85</v>
      </c>
      <c r="N13" s="52">
        <f t="shared" si="0"/>
        <v>1.56</v>
      </c>
      <c r="O13" s="52">
        <f t="shared" si="0"/>
        <v>2.2700000000000005</v>
      </c>
      <c r="P13" s="52">
        <f t="shared" si="0"/>
        <v>91.5</v>
      </c>
      <c r="Q13" s="83"/>
    </row>
    <row r="14" spans="1:17" x14ac:dyDescent="0.25">
      <c r="A14" s="44"/>
      <c r="B14" s="44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83"/>
    </row>
    <row r="15" spans="1:17" x14ac:dyDescent="0.25">
      <c r="A15" s="44"/>
      <c r="B15" s="44"/>
      <c r="C15" s="44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83"/>
    </row>
    <row r="16" spans="1:17" x14ac:dyDescent="0.25">
      <c r="A16" s="44"/>
      <c r="B16" s="44" t="s">
        <v>216</v>
      </c>
      <c r="C16" s="46">
        <f>D13</f>
        <v>19.830000000000002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83"/>
    </row>
    <row r="17" spans="1:17" x14ac:dyDescent="0.25">
      <c r="A17" s="44"/>
      <c r="B17" s="44" t="s">
        <v>1</v>
      </c>
      <c r="C17" s="46">
        <f>E13</f>
        <v>19.289999999999996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83"/>
    </row>
    <row r="18" spans="1:17" x14ac:dyDescent="0.25">
      <c r="A18" s="44"/>
      <c r="B18" s="44" t="s">
        <v>2</v>
      </c>
      <c r="C18" s="46">
        <f>F13</f>
        <v>86.28</v>
      </c>
      <c r="D18" s="62"/>
      <c r="E18" s="62"/>
      <c r="F18" s="62"/>
      <c r="G18" s="62"/>
      <c r="H18" s="63"/>
      <c r="I18" s="63"/>
      <c r="J18" s="63"/>
      <c r="K18" s="63"/>
      <c r="L18" s="63"/>
      <c r="M18" s="63"/>
      <c r="N18" s="63"/>
      <c r="O18" s="63"/>
      <c r="P18" s="44"/>
      <c r="Q18" s="83"/>
    </row>
    <row r="19" spans="1:17" x14ac:dyDescent="0.25">
      <c r="A19" s="44"/>
      <c r="B19" s="44"/>
      <c r="C19" s="44"/>
      <c r="D19" s="44"/>
      <c r="E19" s="44"/>
      <c r="F19" s="4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83"/>
    </row>
    <row r="20" spans="1:1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83"/>
    </row>
    <row r="21" spans="1:1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83"/>
    </row>
    <row r="22" spans="1:1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83"/>
    </row>
    <row r="23" spans="1:1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Q24" s="83"/>
    </row>
    <row r="25" spans="1:17" x14ac:dyDescent="0.25">
      <c r="Q25" s="83"/>
    </row>
    <row r="26" spans="1:17" x14ac:dyDescent="0.25">
      <c r="Q26" s="83"/>
    </row>
    <row r="27" spans="1:17" x14ac:dyDescent="0.25">
      <c r="Q27" s="83"/>
    </row>
    <row r="28" spans="1:17" x14ac:dyDescent="0.25">
      <c r="Q28" s="83"/>
    </row>
    <row r="29" spans="1:17" x14ac:dyDescent="0.25">
      <c r="Q29" s="83"/>
    </row>
    <row r="30" spans="1:17" x14ac:dyDescent="0.25">
      <c r="Q30" s="83"/>
    </row>
    <row r="31" spans="1:17" x14ac:dyDescent="0.25">
      <c r="Q31" s="83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1"/>
  <sheetViews>
    <sheetView workbookViewId="0">
      <selection activeCell="Q1" sqref="Q1:V1048576"/>
    </sheetView>
  </sheetViews>
  <sheetFormatPr defaultRowHeight="15" x14ac:dyDescent="0.25"/>
  <cols>
    <col min="1" max="1" width="11" customWidth="1"/>
    <col min="2" max="2" width="33.85546875" customWidth="1"/>
    <col min="3" max="3" width="7" customWidth="1"/>
    <col min="4" max="5" width="6.42578125" customWidth="1"/>
    <col min="6" max="6" width="7" customWidth="1"/>
    <col min="7" max="7" width="8.140625" customWidth="1"/>
    <col min="8" max="9" width="7.28515625" customWidth="1"/>
    <col min="10" max="10" width="7.7109375" customWidth="1"/>
    <col min="11" max="11" width="7.5703125" customWidth="1"/>
    <col min="12" max="12" width="7.7109375" customWidth="1"/>
    <col min="13" max="13" width="7.425781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165</v>
      </c>
      <c r="D2" s="19"/>
      <c r="E2" s="20"/>
    </row>
    <row r="4" spans="1:17" ht="15.75" x14ac:dyDescent="0.25">
      <c r="A4" s="21" t="s">
        <v>206</v>
      </c>
    </row>
    <row r="5" spans="1:17" ht="24" customHeight="1" x14ac:dyDescent="0.25">
      <c r="A5" s="151" t="s">
        <v>65</v>
      </c>
      <c r="B5" s="149" t="s">
        <v>38</v>
      </c>
      <c r="C5" s="149" t="s">
        <v>39</v>
      </c>
      <c r="D5" s="113" t="s">
        <v>40</v>
      </c>
      <c r="E5" s="113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113" t="s">
        <v>46</v>
      </c>
      <c r="F6" s="149"/>
      <c r="G6" s="154"/>
      <c r="H6" s="112" t="s">
        <v>47</v>
      </c>
      <c r="I6" s="112" t="s">
        <v>48</v>
      </c>
      <c r="J6" s="112" t="s">
        <v>49</v>
      </c>
      <c r="K6" s="112" t="s">
        <v>50</v>
      </c>
      <c r="L6" s="112" t="s">
        <v>51</v>
      </c>
      <c r="M6" s="112" t="s">
        <v>52</v>
      </c>
      <c r="N6" s="112" t="s">
        <v>53</v>
      </c>
      <c r="O6" s="112" t="s">
        <v>54</v>
      </c>
      <c r="P6" s="23" t="s">
        <v>55</v>
      </c>
    </row>
    <row r="7" spans="1:17" x14ac:dyDescent="0.25">
      <c r="B7" s="22" t="s">
        <v>56</v>
      </c>
    </row>
    <row r="8" spans="1:17" x14ac:dyDescent="0.25">
      <c r="A8" s="31" t="s">
        <v>66</v>
      </c>
      <c r="B8" s="60" t="s">
        <v>57</v>
      </c>
      <c r="C8" s="50">
        <v>35</v>
      </c>
      <c r="D8" s="42">
        <v>1.58</v>
      </c>
      <c r="E8" s="42">
        <v>5.56</v>
      </c>
      <c r="F8" s="42">
        <v>15.92</v>
      </c>
      <c r="G8" s="42">
        <v>103.11</v>
      </c>
      <c r="H8" s="42">
        <v>5.0999999999999996</v>
      </c>
      <c r="I8" s="42">
        <v>5.74</v>
      </c>
      <c r="J8" s="42">
        <v>16.79</v>
      </c>
      <c r="K8" s="42">
        <v>0.37</v>
      </c>
      <c r="L8" s="42">
        <v>35.4</v>
      </c>
      <c r="M8" s="42">
        <v>65.3</v>
      </c>
      <c r="N8" s="42">
        <v>0.36</v>
      </c>
      <c r="O8" s="42">
        <v>0.02</v>
      </c>
      <c r="P8" s="46">
        <v>0</v>
      </c>
    </row>
    <row r="9" spans="1:17" ht="16.5" customHeight="1" x14ac:dyDescent="0.25">
      <c r="A9" s="120" t="s">
        <v>207</v>
      </c>
      <c r="B9" s="29" t="s">
        <v>208</v>
      </c>
      <c r="C9" s="50">
        <v>200</v>
      </c>
      <c r="D9" s="46">
        <v>14.27</v>
      </c>
      <c r="E9" s="46">
        <v>13.74</v>
      </c>
      <c r="F9" s="46">
        <v>22.97</v>
      </c>
      <c r="G9" s="46">
        <v>327.45</v>
      </c>
      <c r="H9" s="45">
        <v>332.77</v>
      </c>
      <c r="I9" s="45">
        <v>23.24</v>
      </c>
      <c r="J9" s="45">
        <v>339.33</v>
      </c>
      <c r="K9" s="45">
        <v>3.38</v>
      </c>
      <c r="L9" s="45">
        <v>444.01</v>
      </c>
      <c r="M9" s="45">
        <v>505.13</v>
      </c>
      <c r="N9" s="45">
        <v>1.05</v>
      </c>
      <c r="O9" s="45">
        <v>0.67</v>
      </c>
      <c r="P9" s="46">
        <v>15.74</v>
      </c>
      <c r="Q9" s="83"/>
    </row>
    <row r="10" spans="1:17" ht="16.5" customHeight="1" x14ac:dyDescent="0.25">
      <c r="A10" s="49" t="s">
        <v>134</v>
      </c>
      <c r="B10" s="87" t="s">
        <v>133</v>
      </c>
      <c r="C10" s="50">
        <v>200</v>
      </c>
      <c r="D10" s="42">
        <v>0.16</v>
      </c>
      <c r="E10" s="42">
        <v>0.16</v>
      </c>
      <c r="F10" s="42">
        <v>20.5</v>
      </c>
      <c r="G10" s="42">
        <v>64.77</v>
      </c>
      <c r="H10" s="34">
        <v>6.64</v>
      </c>
      <c r="I10" s="34">
        <v>3.42</v>
      </c>
      <c r="J10" s="34">
        <v>4.09</v>
      </c>
      <c r="K10" s="34">
        <v>0.9</v>
      </c>
      <c r="L10" s="34">
        <v>0</v>
      </c>
      <c r="M10" s="34">
        <v>2</v>
      </c>
      <c r="N10" s="34">
        <v>0.08</v>
      </c>
      <c r="O10" s="34">
        <v>0.01</v>
      </c>
      <c r="P10" s="46">
        <v>1.6</v>
      </c>
      <c r="Q10" s="83"/>
    </row>
    <row r="11" spans="1:17" ht="16.5" customHeight="1" x14ac:dyDescent="0.25">
      <c r="A11" s="49"/>
      <c r="B11" s="60" t="s">
        <v>76</v>
      </c>
      <c r="C11" s="50">
        <v>35.299999999999997</v>
      </c>
      <c r="D11" s="33">
        <v>1.32</v>
      </c>
      <c r="E11" s="33">
        <v>0.13</v>
      </c>
      <c r="F11" s="33">
        <v>15.08</v>
      </c>
      <c r="G11" s="33">
        <v>55.98</v>
      </c>
      <c r="H11" s="33">
        <v>5.75</v>
      </c>
      <c r="I11" s="33">
        <v>8.25</v>
      </c>
      <c r="J11" s="33">
        <v>21.75</v>
      </c>
      <c r="K11" s="33">
        <v>0.5</v>
      </c>
      <c r="L11" s="33">
        <v>0</v>
      </c>
      <c r="M11" s="33">
        <v>0</v>
      </c>
      <c r="N11" s="33">
        <v>0.33</v>
      </c>
      <c r="O11" s="33">
        <v>0.04</v>
      </c>
      <c r="P11" s="46">
        <v>0</v>
      </c>
      <c r="Q11" s="83"/>
    </row>
    <row r="12" spans="1:17" ht="16.5" customHeight="1" x14ac:dyDescent="0.25">
      <c r="A12" s="44"/>
      <c r="B12" s="47" t="s">
        <v>63</v>
      </c>
      <c r="C12" s="71">
        <v>30</v>
      </c>
      <c r="D12" s="48">
        <v>1.78</v>
      </c>
      <c r="E12" s="48">
        <v>0.2</v>
      </c>
      <c r="F12" s="48">
        <v>9.66</v>
      </c>
      <c r="G12" s="48">
        <v>34.24</v>
      </c>
      <c r="H12" s="48">
        <v>7</v>
      </c>
      <c r="I12" s="48">
        <v>9.4</v>
      </c>
      <c r="J12" s="48">
        <v>31.6</v>
      </c>
      <c r="K12" s="48">
        <v>0.78</v>
      </c>
      <c r="L12" s="48">
        <v>0</v>
      </c>
      <c r="M12" s="48">
        <v>0.2</v>
      </c>
      <c r="N12" s="48">
        <v>0.28000000000000003</v>
      </c>
      <c r="O12" s="48">
        <v>0.04</v>
      </c>
      <c r="P12" s="48">
        <v>0</v>
      </c>
      <c r="Q12" s="83"/>
    </row>
    <row r="13" spans="1:17" x14ac:dyDescent="0.25">
      <c r="A13" s="44"/>
      <c r="B13" s="30" t="s">
        <v>64</v>
      </c>
      <c r="C13" s="43"/>
      <c r="D13" s="52">
        <f>D8+D9+D10+D11+D12</f>
        <v>19.11</v>
      </c>
      <c r="E13" s="52">
        <f t="shared" ref="E13:P13" si="0">E8+E9+E10+E11+E12</f>
        <v>19.79</v>
      </c>
      <c r="F13" s="52">
        <f t="shared" si="0"/>
        <v>84.13</v>
      </c>
      <c r="G13" s="52">
        <f t="shared" si="0"/>
        <v>585.54999999999995</v>
      </c>
      <c r="H13" s="52">
        <f t="shared" si="0"/>
        <v>357.26</v>
      </c>
      <c r="I13" s="52">
        <f t="shared" si="0"/>
        <v>50.05</v>
      </c>
      <c r="J13" s="52">
        <f t="shared" si="0"/>
        <v>413.56</v>
      </c>
      <c r="K13" s="52">
        <f t="shared" si="0"/>
        <v>5.9300000000000006</v>
      </c>
      <c r="L13" s="52">
        <f t="shared" si="0"/>
        <v>479.40999999999997</v>
      </c>
      <c r="M13" s="52">
        <f t="shared" si="0"/>
        <v>572.63</v>
      </c>
      <c r="N13" s="52">
        <f t="shared" si="0"/>
        <v>2.1000000000000005</v>
      </c>
      <c r="O13" s="52">
        <f t="shared" si="0"/>
        <v>0.78000000000000014</v>
      </c>
      <c r="P13" s="52">
        <f t="shared" si="0"/>
        <v>17.34</v>
      </c>
      <c r="Q13" s="83"/>
    </row>
    <row r="14" spans="1:17" x14ac:dyDescent="0.25">
      <c r="A14" s="44"/>
      <c r="B14" s="44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83"/>
    </row>
    <row r="15" spans="1:17" x14ac:dyDescent="0.25">
      <c r="A15" s="44"/>
      <c r="B15" s="44"/>
      <c r="C15" s="44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83"/>
    </row>
    <row r="16" spans="1:17" x14ac:dyDescent="0.25">
      <c r="A16" s="44"/>
      <c r="B16" s="44" t="s">
        <v>216</v>
      </c>
      <c r="C16" s="46">
        <f>D13</f>
        <v>19.11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83"/>
    </row>
    <row r="17" spans="1:17" x14ac:dyDescent="0.25">
      <c r="A17" s="44"/>
      <c r="B17" s="44" t="s">
        <v>1</v>
      </c>
      <c r="C17" s="46">
        <f>E13</f>
        <v>19.79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83"/>
    </row>
    <row r="18" spans="1:17" x14ac:dyDescent="0.25">
      <c r="A18" s="44"/>
      <c r="B18" s="44" t="s">
        <v>2</v>
      </c>
      <c r="C18" s="46">
        <f>F13</f>
        <v>84.13</v>
      </c>
      <c r="D18" s="62"/>
      <c r="E18" s="62"/>
      <c r="F18" s="62"/>
      <c r="G18" s="62"/>
      <c r="H18" s="63"/>
      <c r="I18" s="63"/>
      <c r="J18" s="63"/>
      <c r="K18" s="63"/>
      <c r="L18" s="63"/>
      <c r="M18" s="63"/>
      <c r="N18" s="63"/>
      <c r="O18" s="63"/>
      <c r="P18" s="44"/>
      <c r="Q18" s="83"/>
    </row>
    <row r="19" spans="1:17" x14ac:dyDescent="0.25">
      <c r="A19" s="44"/>
      <c r="B19" s="44"/>
      <c r="C19" s="44"/>
      <c r="D19" s="44"/>
      <c r="E19" s="44"/>
      <c r="F19" s="4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83"/>
    </row>
    <row r="20" spans="1:1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83"/>
    </row>
    <row r="21" spans="1:1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83"/>
    </row>
    <row r="22" spans="1:1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83"/>
    </row>
    <row r="23" spans="1:1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Q24" s="83"/>
    </row>
    <row r="25" spans="1:17" x14ac:dyDescent="0.25">
      <c r="Q25" s="83"/>
    </row>
    <row r="26" spans="1:17" x14ac:dyDescent="0.25">
      <c r="Q26" s="83"/>
    </row>
    <row r="27" spans="1:17" x14ac:dyDescent="0.25">
      <c r="Q27" s="83"/>
    </row>
    <row r="28" spans="1:17" x14ac:dyDescent="0.25">
      <c r="Q28" s="83"/>
    </row>
    <row r="29" spans="1:17" x14ac:dyDescent="0.25">
      <c r="Q29" s="83"/>
    </row>
    <row r="30" spans="1:17" x14ac:dyDescent="0.25">
      <c r="Q30" s="83"/>
    </row>
    <row r="31" spans="1:17" x14ac:dyDescent="0.25">
      <c r="Q31" s="83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1"/>
  <sheetViews>
    <sheetView workbookViewId="0">
      <selection activeCell="Q1" sqref="Q1:V1048576"/>
    </sheetView>
  </sheetViews>
  <sheetFormatPr defaultRowHeight="15" x14ac:dyDescent="0.25"/>
  <cols>
    <col min="1" max="1" width="11" customWidth="1"/>
    <col min="2" max="2" width="33.85546875" customWidth="1"/>
    <col min="3" max="3" width="7" customWidth="1"/>
    <col min="4" max="5" width="6.42578125" customWidth="1"/>
    <col min="6" max="6" width="7" customWidth="1"/>
    <col min="7" max="7" width="8.140625" customWidth="1"/>
    <col min="8" max="9" width="7.28515625" customWidth="1"/>
    <col min="10" max="10" width="7.7109375" customWidth="1"/>
    <col min="11" max="11" width="7.5703125" customWidth="1"/>
    <col min="12" max="12" width="7.7109375" customWidth="1"/>
    <col min="13" max="13" width="7.425781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165</v>
      </c>
      <c r="D2" s="19"/>
      <c r="E2" s="20"/>
    </row>
    <row r="4" spans="1:17" ht="15.75" x14ac:dyDescent="0.25">
      <c r="A4" s="21" t="s">
        <v>213</v>
      </c>
    </row>
    <row r="5" spans="1:17" ht="24" customHeight="1" x14ac:dyDescent="0.25">
      <c r="A5" s="151" t="s">
        <v>65</v>
      </c>
      <c r="B5" s="149" t="s">
        <v>38</v>
      </c>
      <c r="C5" s="149" t="s">
        <v>39</v>
      </c>
      <c r="D5" s="113" t="s">
        <v>40</v>
      </c>
      <c r="E5" s="113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113" t="s">
        <v>46</v>
      </c>
      <c r="F6" s="149"/>
      <c r="G6" s="154"/>
      <c r="H6" s="112" t="s">
        <v>47</v>
      </c>
      <c r="I6" s="112" t="s">
        <v>48</v>
      </c>
      <c r="J6" s="112" t="s">
        <v>49</v>
      </c>
      <c r="K6" s="112" t="s">
        <v>50</v>
      </c>
      <c r="L6" s="112" t="s">
        <v>51</v>
      </c>
      <c r="M6" s="112" t="s">
        <v>52</v>
      </c>
      <c r="N6" s="112" t="s">
        <v>53</v>
      </c>
      <c r="O6" s="112" t="s">
        <v>54</v>
      </c>
      <c r="P6" s="23" t="s">
        <v>55</v>
      </c>
    </row>
    <row r="7" spans="1:17" x14ac:dyDescent="0.25">
      <c r="B7" s="22" t="s">
        <v>56</v>
      </c>
    </row>
    <row r="8" spans="1:17" x14ac:dyDescent="0.25">
      <c r="A8" s="31" t="s">
        <v>103</v>
      </c>
      <c r="B8" s="63" t="s">
        <v>124</v>
      </c>
      <c r="C8" s="51" t="s">
        <v>58</v>
      </c>
      <c r="D8" s="42">
        <v>3.12</v>
      </c>
      <c r="E8" s="42">
        <v>4.7</v>
      </c>
      <c r="F8" s="42">
        <v>7.69</v>
      </c>
      <c r="G8" s="42">
        <v>96.43</v>
      </c>
      <c r="H8" s="45">
        <v>139.06</v>
      </c>
      <c r="I8" s="45">
        <v>10.35</v>
      </c>
      <c r="J8" s="45">
        <v>89.37</v>
      </c>
      <c r="K8" s="45">
        <v>0.46</v>
      </c>
      <c r="L8" s="42">
        <v>27.3</v>
      </c>
      <c r="M8" s="42">
        <v>50.4</v>
      </c>
      <c r="N8" s="45">
        <v>0.32</v>
      </c>
      <c r="O8" s="45">
        <v>0.03</v>
      </c>
      <c r="P8" s="46">
        <v>0.05</v>
      </c>
    </row>
    <row r="9" spans="1:17" ht="16.5" customHeight="1" x14ac:dyDescent="0.25">
      <c r="A9" s="118" t="s">
        <v>209</v>
      </c>
      <c r="B9" s="60" t="s">
        <v>230</v>
      </c>
      <c r="C9" s="51" t="s">
        <v>114</v>
      </c>
      <c r="D9" s="46">
        <v>3.28</v>
      </c>
      <c r="E9" s="46">
        <v>3.84</v>
      </c>
      <c r="F9" s="46">
        <v>35.700000000000003</v>
      </c>
      <c r="G9" s="46">
        <v>183.23</v>
      </c>
      <c r="H9" s="45">
        <v>120.23</v>
      </c>
      <c r="I9" s="45">
        <v>23.11</v>
      </c>
      <c r="J9" s="45">
        <v>118.24</v>
      </c>
      <c r="K9" s="45">
        <v>1.0900000000000001</v>
      </c>
      <c r="L9" s="45">
        <v>12.11</v>
      </c>
      <c r="M9" s="45">
        <v>23</v>
      </c>
      <c r="N9" s="45">
        <v>0.28000000000000003</v>
      </c>
      <c r="O9" s="45">
        <v>7.0000000000000007E-2</v>
      </c>
      <c r="P9" s="46">
        <v>0.52</v>
      </c>
      <c r="Q9" s="83"/>
    </row>
    <row r="10" spans="1:17" ht="16.5" customHeight="1" x14ac:dyDescent="0.25">
      <c r="A10" s="36" t="s">
        <v>125</v>
      </c>
      <c r="B10" s="22" t="s">
        <v>126</v>
      </c>
      <c r="C10" s="84" t="str">
        <f>"200"</f>
        <v>200</v>
      </c>
      <c r="D10" s="80">
        <v>2.95</v>
      </c>
      <c r="E10" s="80">
        <v>2.5</v>
      </c>
      <c r="F10" s="80">
        <v>16.739999999999998</v>
      </c>
      <c r="G10" s="80">
        <v>94.4</v>
      </c>
      <c r="H10" s="91">
        <v>116.69</v>
      </c>
      <c r="I10" s="91">
        <v>13.3</v>
      </c>
      <c r="J10" s="91">
        <v>83.7</v>
      </c>
      <c r="K10" s="91">
        <v>0.13</v>
      </c>
      <c r="L10" s="91">
        <v>20</v>
      </c>
      <c r="M10" s="91">
        <v>22</v>
      </c>
      <c r="N10" s="91">
        <v>0</v>
      </c>
      <c r="O10" s="91">
        <v>0.03</v>
      </c>
      <c r="P10" s="90">
        <v>0.52</v>
      </c>
      <c r="Q10" s="83"/>
    </row>
    <row r="11" spans="1:17" ht="16.5" customHeight="1" x14ac:dyDescent="0.25">
      <c r="A11" s="49"/>
      <c r="B11" s="41" t="s">
        <v>219</v>
      </c>
      <c r="C11" s="107">
        <v>100</v>
      </c>
      <c r="D11" s="42">
        <v>8.2799999999999994</v>
      </c>
      <c r="E11" s="42">
        <v>8.8000000000000007</v>
      </c>
      <c r="F11" s="42">
        <v>13.47</v>
      </c>
      <c r="G11" s="42">
        <v>175.5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83"/>
    </row>
    <row r="12" spans="1:17" ht="16.5" customHeight="1" x14ac:dyDescent="0.25">
      <c r="A12" s="44"/>
      <c r="B12" s="47" t="s">
        <v>63</v>
      </c>
      <c r="C12" s="48" t="s">
        <v>59</v>
      </c>
      <c r="D12" s="48">
        <v>1.78</v>
      </c>
      <c r="E12" s="48">
        <v>0.2</v>
      </c>
      <c r="F12" s="48">
        <v>9.66</v>
      </c>
      <c r="G12" s="48">
        <v>34.24</v>
      </c>
      <c r="H12" s="48">
        <v>7</v>
      </c>
      <c r="I12" s="48">
        <v>9.4</v>
      </c>
      <c r="J12" s="48">
        <v>31.6</v>
      </c>
      <c r="K12" s="48">
        <v>0.78</v>
      </c>
      <c r="L12" s="48">
        <v>0</v>
      </c>
      <c r="M12" s="48">
        <v>0.2</v>
      </c>
      <c r="N12" s="48">
        <v>0.28000000000000003</v>
      </c>
      <c r="O12" s="48">
        <v>0.04</v>
      </c>
      <c r="P12" s="48">
        <v>0</v>
      </c>
      <c r="Q12" s="83"/>
    </row>
    <row r="13" spans="1:17" x14ac:dyDescent="0.25">
      <c r="A13" s="44"/>
      <c r="B13" s="30" t="s">
        <v>64</v>
      </c>
      <c r="C13" s="43"/>
      <c r="D13" s="52">
        <f>D8+D9+D10+D11+D12</f>
        <v>19.410000000000004</v>
      </c>
      <c r="E13" s="52">
        <f t="shared" ref="E13:P13" si="0">E8+E9+E10+E11+E12</f>
        <v>20.04</v>
      </c>
      <c r="F13" s="52">
        <f t="shared" si="0"/>
        <v>83.259999999999991</v>
      </c>
      <c r="G13" s="52">
        <f t="shared" si="0"/>
        <v>583.79999999999995</v>
      </c>
      <c r="H13" s="52">
        <f t="shared" si="0"/>
        <v>382.98</v>
      </c>
      <c r="I13" s="52">
        <f t="shared" si="0"/>
        <v>56.160000000000004</v>
      </c>
      <c r="J13" s="52">
        <f t="shared" si="0"/>
        <v>322.91000000000003</v>
      </c>
      <c r="K13" s="52">
        <f t="shared" si="0"/>
        <v>2.46</v>
      </c>
      <c r="L13" s="52">
        <f t="shared" si="0"/>
        <v>59.41</v>
      </c>
      <c r="M13" s="52">
        <f t="shared" si="0"/>
        <v>95.600000000000009</v>
      </c>
      <c r="N13" s="52">
        <f t="shared" si="0"/>
        <v>0.88000000000000012</v>
      </c>
      <c r="O13" s="52">
        <f t="shared" si="0"/>
        <v>0.17</v>
      </c>
      <c r="P13" s="52">
        <f t="shared" si="0"/>
        <v>1.0900000000000001</v>
      </c>
      <c r="Q13" s="83"/>
    </row>
    <row r="14" spans="1:17" x14ac:dyDescent="0.25">
      <c r="A14" s="44"/>
      <c r="B14" s="44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83"/>
    </row>
    <row r="15" spans="1:17" x14ac:dyDescent="0.25">
      <c r="A15" s="44"/>
      <c r="B15" s="44"/>
      <c r="C15" s="44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83"/>
    </row>
    <row r="16" spans="1:17" x14ac:dyDescent="0.25">
      <c r="A16" s="44"/>
      <c r="B16" s="44" t="s">
        <v>216</v>
      </c>
      <c r="C16" s="46">
        <f>D13</f>
        <v>19.410000000000004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83"/>
    </row>
    <row r="17" spans="1:17" x14ac:dyDescent="0.25">
      <c r="A17" s="44"/>
      <c r="B17" s="44" t="s">
        <v>1</v>
      </c>
      <c r="C17" s="46">
        <f>E13</f>
        <v>20.04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83"/>
    </row>
    <row r="18" spans="1:17" x14ac:dyDescent="0.25">
      <c r="A18" s="44"/>
      <c r="B18" s="44" t="s">
        <v>2</v>
      </c>
      <c r="C18" s="46">
        <f>F13</f>
        <v>83.259999999999991</v>
      </c>
      <c r="D18" s="62"/>
      <c r="E18" s="62"/>
      <c r="F18" s="62"/>
      <c r="G18" s="62"/>
      <c r="H18" s="63"/>
      <c r="I18" s="63"/>
      <c r="J18" s="63"/>
      <c r="K18" s="63"/>
      <c r="L18" s="63"/>
      <c r="M18" s="63"/>
      <c r="N18" s="63"/>
      <c r="O18" s="63"/>
      <c r="P18" s="44"/>
      <c r="Q18" s="83"/>
    </row>
    <row r="19" spans="1:17" x14ac:dyDescent="0.25">
      <c r="A19" s="44"/>
      <c r="B19" s="44"/>
      <c r="C19" s="44"/>
      <c r="D19" s="44"/>
      <c r="E19" s="44"/>
      <c r="F19" s="4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83"/>
    </row>
    <row r="20" spans="1:1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83"/>
    </row>
    <row r="21" spans="1:1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83"/>
    </row>
    <row r="22" spans="1:1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83"/>
    </row>
    <row r="23" spans="1:1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Q24" s="83"/>
    </row>
    <row r="25" spans="1:17" x14ac:dyDescent="0.25">
      <c r="Q25" s="83"/>
    </row>
    <row r="26" spans="1:17" x14ac:dyDescent="0.25">
      <c r="Q26" s="83"/>
    </row>
    <row r="27" spans="1:17" x14ac:dyDescent="0.25">
      <c r="Q27" s="83"/>
    </row>
    <row r="28" spans="1:17" x14ac:dyDescent="0.25">
      <c r="Q28" s="83"/>
    </row>
    <row r="29" spans="1:17" x14ac:dyDescent="0.25">
      <c r="Q29" s="83"/>
    </row>
    <row r="30" spans="1:17" x14ac:dyDescent="0.25">
      <c r="Q30" s="83"/>
    </row>
    <row r="31" spans="1:17" x14ac:dyDescent="0.25">
      <c r="Q31" s="83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3"/>
  <sheetViews>
    <sheetView zoomScale="95" zoomScaleNormal="95" workbookViewId="0">
      <selection activeCell="Q1" sqref="Q1:W1048576"/>
    </sheetView>
  </sheetViews>
  <sheetFormatPr defaultRowHeight="15" x14ac:dyDescent="0.25"/>
  <cols>
    <col min="1" max="1" width="11" customWidth="1"/>
    <col min="2" max="2" width="32.85546875" customWidth="1"/>
    <col min="3" max="3" width="7" customWidth="1"/>
    <col min="4" max="5" width="6.42578125" customWidth="1"/>
    <col min="6" max="6" width="7" customWidth="1"/>
    <col min="7" max="7" width="8.140625" customWidth="1"/>
    <col min="8" max="9" width="7.28515625" customWidth="1"/>
    <col min="10" max="10" width="7.7109375" customWidth="1"/>
    <col min="11" max="11" width="7.5703125" customWidth="1"/>
    <col min="12" max="12" width="7.7109375" customWidth="1"/>
    <col min="13" max="13" width="8.140625" customWidth="1"/>
    <col min="14" max="16" width="6.42578125" customWidth="1"/>
  </cols>
  <sheetData>
    <row r="1" spans="1:17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7" ht="25.5" x14ac:dyDescent="0.35">
      <c r="C2" s="18" t="s">
        <v>165</v>
      </c>
      <c r="D2" s="19"/>
      <c r="E2" s="20"/>
    </row>
    <row r="4" spans="1:17" ht="15.75" x14ac:dyDescent="0.25">
      <c r="A4" s="21" t="s">
        <v>214</v>
      </c>
    </row>
    <row r="5" spans="1:17" ht="24" customHeight="1" x14ac:dyDescent="0.25">
      <c r="A5" s="151" t="s">
        <v>65</v>
      </c>
      <c r="B5" s="149" t="s">
        <v>38</v>
      </c>
      <c r="C5" s="149" t="s">
        <v>39</v>
      </c>
      <c r="D5" s="113" t="s">
        <v>40</v>
      </c>
      <c r="E5" s="113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7" x14ac:dyDescent="0.25">
      <c r="A6" s="152"/>
      <c r="B6" s="149"/>
      <c r="C6" s="149"/>
      <c r="D6" s="23" t="s">
        <v>46</v>
      </c>
      <c r="E6" s="113" t="s">
        <v>46</v>
      </c>
      <c r="F6" s="149"/>
      <c r="G6" s="154"/>
      <c r="H6" s="112" t="s">
        <v>47</v>
      </c>
      <c r="I6" s="112" t="s">
        <v>48</v>
      </c>
      <c r="J6" s="112" t="s">
        <v>49</v>
      </c>
      <c r="K6" s="112" t="s">
        <v>50</v>
      </c>
      <c r="L6" s="112" t="s">
        <v>51</v>
      </c>
      <c r="M6" s="112" t="s">
        <v>52</v>
      </c>
      <c r="N6" s="112" t="s">
        <v>53</v>
      </c>
      <c r="O6" s="112" t="s">
        <v>54</v>
      </c>
      <c r="P6" s="23" t="s">
        <v>55</v>
      </c>
    </row>
    <row r="7" spans="1:17" x14ac:dyDescent="0.25">
      <c r="B7" s="22" t="s">
        <v>56</v>
      </c>
    </row>
    <row r="8" spans="1:17" ht="16.5" customHeight="1" x14ac:dyDescent="0.25">
      <c r="A8" s="36" t="s">
        <v>69</v>
      </c>
      <c r="B8" s="28" t="s">
        <v>120</v>
      </c>
      <c r="C8" s="75">
        <v>60</v>
      </c>
      <c r="D8" s="46">
        <v>0.62</v>
      </c>
      <c r="E8" s="46">
        <v>0.11</v>
      </c>
      <c r="F8" s="46">
        <v>2.0699999999999998</v>
      </c>
      <c r="G8" s="46">
        <v>14.33</v>
      </c>
      <c r="H8" s="34">
        <v>7.39</v>
      </c>
      <c r="I8" s="34">
        <v>10.44</v>
      </c>
      <c r="J8" s="34">
        <v>13.57</v>
      </c>
      <c r="K8" s="34">
        <v>0.47</v>
      </c>
      <c r="L8" s="34">
        <v>0</v>
      </c>
      <c r="M8" s="34">
        <v>79.8</v>
      </c>
      <c r="N8" s="34">
        <v>0.42</v>
      </c>
      <c r="O8" s="34">
        <v>0.03</v>
      </c>
      <c r="P8" s="46">
        <v>6</v>
      </c>
    </row>
    <row r="9" spans="1:17" ht="46.5" customHeight="1" x14ac:dyDescent="0.25">
      <c r="A9" s="118" t="s">
        <v>197</v>
      </c>
      <c r="B9" s="117" t="s">
        <v>196</v>
      </c>
      <c r="C9" s="50">
        <v>60</v>
      </c>
      <c r="D9" s="42">
        <v>2.31</v>
      </c>
      <c r="E9" s="42">
        <v>6.54</v>
      </c>
      <c r="F9" s="42">
        <v>3.13</v>
      </c>
      <c r="G9" s="42">
        <v>63.02</v>
      </c>
      <c r="H9" s="68">
        <v>16.77</v>
      </c>
      <c r="I9" s="68">
        <v>15.08</v>
      </c>
      <c r="J9" s="68">
        <v>47.37</v>
      </c>
      <c r="K9" s="68">
        <v>0.54</v>
      </c>
      <c r="L9" s="34">
        <v>18</v>
      </c>
      <c r="M9" s="68">
        <v>649.23</v>
      </c>
      <c r="N9" s="68">
        <v>2.86</v>
      </c>
      <c r="O9" s="68">
        <v>0.04</v>
      </c>
      <c r="P9" s="46">
        <v>1.75</v>
      </c>
      <c r="Q9" s="83"/>
    </row>
    <row r="10" spans="1:17" ht="28.5" customHeight="1" x14ac:dyDescent="0.25">
      <c r="A10" s="118" t="s">
        <v>198</v>
      </c>
      <c r="B10" s="121" t="s">
        <v>247</v>
      </c>
      <c r="C10" s="74" t="s">
        <v>248</v>
      </c>
      <c r="D10" s="42">
        <v>11.63</v>
      </c>
      <c r="E10" s="42">
        <v>15.91</v>
      </c>
      <c r="F10" s="42">
        <v>17.05</v>
      </c>
      <c r="G10" s="42">
        <v>293.39</v>
      </c>
      <c r="H10" s="45">
        <v>26.66</v>
      </c>
      <c r="I10" s="45">
        <v>19.760000000000002</v>
      </c>
      <c r="J10" s="45">
        <v>147.22</v>
      </c>
      <c r="K10" s="45">
        <v>2.0299999999999998</v>
      </c>
      <c r="L10" s="45">
        <v>29.43</v>
      </c>
      <c r="M10" s="45">
        <v>53.34</v>
      </c>
      <c r="N10" s="45">
        <v>3.48</v>
      </c>
      <c r="O10" s="45">
        <v>0.09</v>
      </c>
      <c r="P10" s="46">
        <v>0.5</v>
      </c>
      <c r="Q10" s="83"/>
    </row>
    <row r="11" spans="1:17" ht="16.5" customHeight="1" x14ac:dyDescent="0.25">
      <c r="A11" s="49" t="s">
        <v>257</v>
      </c>
      <c r="B11" s="97" t="s">
        <v>256</v>
      </c>
      <c r="C11" s="43">
        <v>150</v>
      </c>
      <c r="D11" s="43">
        <v>3.07</v>
      </c>
      <c r="E11" s="43">
        <v>3.7</v>
      </c>
      <c r="F11" s="43">
        <v>28.93</v>
      </c>
      <c r="G11" s="43">
        <v>142.41999999999999</v>
      </c>
      <c r="H11" s="45">
        <v>24.03</v>
      </c>
      <c r="I11" s="45">
        <v>38.26</v>
      </c>
      <c r="J11" s="45">
        <v>89.31</v>
      </c>
      <c r="K11" s="45">
        <v>1.32</v>
      </c>
      <c r="L11" s="45">
        <v>17.7</v>
      </c>
      <c r="M11" s="45">
        <v>676.49</v>
      </c>
      <c r="N11" s="45">
        <v>0.34</v>
      </c>
      <c r="O11" s="45">
        <v>0.13</v>
      </c>
      <c r="P11" s="43">
        <v>11.56</v>
      </c>
      <c r="Q11" s="83"/>
    </row>
    <row r="12" spans="1:17" ht="16.5" customHeight="1" x14ac:dyDescent="0.25">
      <c r="A12" s="36" t="s">
        <v>70</v>
      </c>
      <c r="B12" s="37" t="s">
        <v>60</v>
      </c>
      <c r="C12" s="33" t="s">
        <v>61</v>
      </c>
      <c r="D12" s="33">
        <v>0.26</v>
      </c>
      <c r="E12" s="33">
        <v>0.06</v>
      </c>
      <c r="F12" s="33">
        <v>11.99</v>
      </c>
      <c r="G12" s="33">
        <v>48.79</v>
      </c>
      <c r="H12" s="33">
        <v>0.45</v>
      </c>
      <c r="I12" s="33">
        <v>0</v>
      </c>
      <c r="J12" s="33">
        <v>0</v>
      </c>
      <c r="K12" s="33">
        <v>0.05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83"/>
    </row>
    <row r="13" spans="1:17" ht="16.5" customHeight="1" x14ac:dyDescent="0.25">
      <c r="A13" s="49"/>
      <c r="B13" s="60" t="s">
        <v>76</v>
      </c>
      <c r="C13" s="50">
        <v>25</v>
      </c>
      <c r="D13" s="33">
        <v>1.32</v>
      </c>
      <c r="E13" s="33">
        <v>0.13</v>
      </c>
      <c r="F13" s="33">
        <v>12.08</v>
      </c>
      <c r="G13" s="33">
        <v>55.98</v>
      </c>
      <c r="H13" s="33">
        <v>5.75</v>
      </c>
      <c r="I13" s="33">
        <v>8.25</v>
      </c>
      <c r="J13" s="33">
        <v>21.75</v>
      </c>
      <c r="K13" s="33">
        <v>0.5</v>
      </c>
      <c r="L13" s="33">
        <v>0</v>
      </c>
      <c r="M13" s="33">
        <v>0</v>
      </c>
      <c r="N13" s="33">
        <v>0.33</v>
      </c>
      <c r="O13" s="33">
        <v>0.04</v>
      </c>
      <c r="P13" s="46">
        <v>0</v>
      </c>
      <c r="Q13" s="83"/>
    </row>
    <row r="14" spans="1:17" ht="16.5" customHeight="1" x14ac:dyDescent="0.25">
      <c r="A14" s="44"/>
      <c r="B14" s="47" t="s">
        <v>63</v>
      </c>
      <c r="C14" s="71">
        <v>20</v>
      </c>
      <c r="D14" s="48">
        <v>1.78</v>
      </c>
      <c r="E14" s="48">
        <v>0.2</v>
      </c>
      <c r="F14" s="48">
        <v>9.66</v>
      </c>
      <c r="G14" s="48">
        <v>54.24</v>
      </c>
      <c r="H14" s="48">
        <v>7</v>
      </c>
      <c r="I14" s="48">
        <v>9.4</v>
      </c>
      <c r="J14" s="48">
        <v>31.6</v>
      </c>
      <c r="K14" s="48">
        <v>0.78</v>
      </c>
      <c r="L14" s="48">
        <v>0</v>
      </c>
      <c r="M14" s="48">
        <v>0.2</v>
      </c>
      <c r="N14" s="48">
        <v>0.28000000000000003</v>
      </c>
      <c r="O14" s="48">
        <v>0.04</v>
      </c>
      <c r="P14" s="48">
        <v>0</v>
      </c>
      <c r="Q14" s="83"/>
    </row>
    <row r="15" spans="1:17" x14ac:dyDescent="0.25">
      <c r="A15" s="44"/>
      <c r="B15" s="30" t="s">
        <v>64</v>
      </c>
      <c r="C15" s="43"/>
      <c r="D15" s="52">
        <f>D8+D10+D11+D12+D13+D14</f>
        <v>18.68</v>
      </c>
      <c r="E15" s="52">
        <f t="shared" ref="E15:P15" si="0">E8+E10+E11+E12+E13+E14</f>
        <v>20.109999999999996</v>
      </c>
      <c r="F15" s="52">
        <f t="shared" si="0"/>
        <v>81.78</v>
      </c>
      <c r="G15" s="52">
        <f t="shared" si="0"/>
        <v>609.15</v>
      </c>
      <c r="H15" s="52">
        <f t="shared" si="0"/>
        <v>71.28</v>
      </c>
      <c r="I15" s="52">
        <f t="shared" si="0"/>
        <v>86.110000000000014</v>
      </c>
      <c r="J15" s="52">
        <f t="shared" si="0"/>
        <v>303.45000000000005</v>
      </c>
      <c r="K15" s="52">
        <f t="shared" si="0"/>
        <v>5.15</v>
      </c>
      <c r="L15" s="52">
        <f t="shared" si="0"/>
        <v>47.129999999999995</v>
      </c>
      <c r="M15" s="52">
        <f t="shared" si="0"/>
        <v>809.83</v>
      </c>
      <c r="N15" s="52">
        <f t="shared" si="0"/>
        <v>4.8500000000000005</v>
      </c>
      <c r="O15" s="52">
        <f t="shared" si="0"/>
        <v>0.32999999999999996</v>
      </c>
      <c r="P15" s="52">
        <f t="shared" si="0"/>
        <v>18.060000000000002</v>
      </c>
      <c r="Q15" s="83"/>
    </row>
    <row r="16" spans="1:17" x14ac:dyDescent="0.25">
      <c r="A16" s="44"/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83"/>
    </row>
    <row r="17" spans="1:17" x14ac:dyDescent="0.25">
      <c r="A17" s="44"/>
      <c r="B17" s="44"/>
      <c r="C17" s="44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83"/>
    </row>
    <row r="18" spans="1:17" x14ac:dyDescent="0.25">
      <c r="A18" s="44"/>
      <c r="B18" s="44"/>
      <c r="C18" s="44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83"/>
    </row>
    <row r="19" spans="1:17" x14ac:dyDescent="0.25">
      <c r="A19" s="44"/>
      <c r="B19" s="44" t="s">
        <v>216</v>
      </c>
      <c r="C19" s="46">
        <f>D15</f>
        <v>18.68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83"/>
    </row>
    <row r="20" spans="1:17" x14ac:dyDescent="0.25">
      <c r="A20" s="44"/>
      <c r="B20" s="44" t="s">
        <v>1</v>
      </c>
      <c r="C20" s="46">
        <f>E15</f>
        <v>20.109999999999996</v>
      </c>
      <c r="D20" s="62"/>
      <c r="E20" s="62"/>
      <c r="F20" s="62"/>
      <c r="G20" s="62"/>
      <c r="H20" s="63"/>
      <c r="I20" s="63"/>
      <c r="J20" s="63"/>
      <c r="K20" s="63"/>
      <c r="L20" s="63"/>
      <c r="M20" s="63"/>
      <c r="N20" s="63"/>
      <c r="O20" s="63"/>
      <c r="P20" s="44"/>
      <c r="Q20" s="83"/>
    </row>
    <row r="21" spans="1:17" x14ac:dyDescent="0.25">
      <c r="A21" s="44"/>
      <c r="B21" s="44" t="s">
        <v>2</v>
      </c>
      <c r="C21" s="46">
        <f>F15</f>
        <v>81.78</v>
      </c>
      <c r="D21" s="44"/>
      <c r="E21" s="44"/>
      <c r="F21" s="4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83"/>
    </row>
    <row r="22" spans="1:1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83"/>
    </row>
    <row r="23" spans="1:1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83"/>
    </row>
    <row r="24" spans="1:17" x14ac:dyDescent="0.25">
      <c r="A24" s="44"/>
      <c r="B24" s="131" t="s">
        <v>273</v>
      </c>
      <c r="C24" s="13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83"/>
    </row>
    <row r="25" spans="1:17" x14ac:dyDescent="0.25">
      <c r="A25" s="44"/>
      <c r="B25" s="126" t="s">
        <v>0</v>
      </c>
      <c r="C25" s="106">
        <f>('7 д'!C21+'20 д'!C16+'21 д'!C16+'22 д'!C16+'23 д'!C16+'24 д'!C19)/6</f>
        <v>19.251666666666669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83"/>
    </row>
    <row r="26" spans="1:17" x14ac:dyDescent="0.25">
      <c r="B26" s="126" t="s">
        <v>1</v>
      </c>
      <c r="C26" s="106">
        <f>('7 д'!C22+'20 д'!C17+'21 д'!C17+'22 д'!C17+'23 д'!C17+'24 д'!C20)/6</f>
        <v>19.746666666666663</v>
      </c>
      <c r="Q26" s="83"/>
    </row>
    <row r="27" spans="1:17" x14ac:dyDescent="0.25">
      <c r="B27" s="126" t="s">
        <v>2</v>
      </c>
      <c r="C27" s="106">
        <f>('7 д'!C23+'20 д'!C18+'21 д'!C18+'22 д'!C18+'23 д'!C18+C21)/6</f>
        <v>83.74499999999999</v>
      </c>
      <c r="Q27" s="83"/>
    </row>
    <row r="28" spans="1:17" x14ac:dyDescent="0.25">
      <c r="Q28" s="83"/>
    </row>
    <row r="29" spans="1:17" x14ac:dyDescent="0.25">
      <c r="Q29" s="83"/>
    </row>
    <row r="30" spans="1:17" x14ac:dyDescent="0.25">
      <c r="H30" s="125"/>
      <c r="Q30" s="83"/>
    </row>
    <row r="31" spans="1:17" x14ac:dyDescent="0.25">
      <c r="Q31" s="83"/>
    </row>
    <row r="32" spans="1:17" x14ac:dyDescent="0.25">
      <c r="Q32" s="83"/>
    </row>
    <row r="33" spans="17:17" x14ac:dyDescent="0.25">
      <c r="Q33" s="83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23"/>
  <sheetViews>
    <sheetView tabSelected="1" topLeftCell="C11" workbookViewId="0">
      <selection activeCell="G13" sqref="G13:L23"/>
    </sheetView>
  </sheetViews>
  <sheetFormatPr defaultColWidth="23.28515625" defaultRowHeight="15" x14ac:dyDescent="0.25"/>
  <cols>
    <col min="1" max="6" width="23.140625" customWidth="1"/>
    <col min="7" max="7" width="23.42578125" customWidth="1"/>
    <col min="8" max="8" width="22.7109375" customWidth="1"/>
    <col min="9" max="9" width="22.85546875" customWidth="1"/>
    <col min="10" max="10" width="24.28515625" customWidth="1"/>
    <col min="11" max="11" width="23" customWidth="1"/>
    <col min="12" max="12" width="25.42578125" customWidth="1"/>
    <col min="257" max="257" width="23.42578125" customWidth="1"/>
    <col min="258" max="258" width="22.7109375" customWidth="1"/>
    <col min="259" max="259" width="25.7109375" customWidth="1"/>
    <col min="260" max="260" width="28" customWidth="1"/>
    <col min="261" max="261" width="23" customWidth="1"/>
    <col min="262" max="262" width="29.85546875" customWidth="1"/>
    <col min="263" max="263" width="23.42578125" customWidth="1"/>
    <col min="264" max="264" width="22.7109375" customWidth="1"/>
    <col min="265" max="265" width="22.85546875" customWidth="1"/>
    <col min="266" max="266" width="24.28515625" customWidth="1"/>
    <col min="267" max="267" width="23" customWidth="1"/>
    <col min="268" max="268" width="25.42578125" customWidth="1"/>
    <col min="513" max="513" width="23.42578125" customWidth="1"/>
    <col min="514" max="514" width="22.7109375" customWidth="1"/>
    <col min="515" max="515" width="25.7109375" customWidth="1"/>
    <col min="516" max="516" width="28" customWidth="1"/>
    <col min="517" max="517" width="23" customWidth="1"/>
    <col min="518" max="518" width="29.85546875" customWidth="1"/>
    <col min="519" max="519" width="23.42578125" customWidth="1"/>
    <col min="520" max="520" width="22.7109375" customWidth="1"/>
    <col min="521" max="521" width="22.85546875" customWidth="1"/>
    <col min="522" max="522" width="24.28515625" customWidth="1"/>
    <col min="523" max="523" width="23" customWidth="1"/>
    <col min="524" max="524" width="25.42578125" customWidth="1"/>
    <col min="769" max="769" width="23.42578125" customWidth="1"/>
    <col min="770" max="770" width="22.7109375" customWidth="1"/>
    <col min="771" max="771" width="25.7109375" customWidth="1"/>
    <col min="772" max="772" width="28" customWidth="1"/>
    <col min="773" max="773" width="23" customWidth="1"/>
    <col min="774" max="774" width="29.85546875" customWidth="1"/>
    <col min="775" max="775" width="23.42578125" customWidth="1"/>
    <col min="776" max="776" width="22.7109375" customWidth="1"/>
    <col min="777" max="777" width="22.85546875" customWidth="1"/>
    <col min="778" max="778" width="24.28515625" customWidth="1"/>
    <col min="779" max="779" width="23" customWidth="1"/>
    <col min="780" max="780" width="25.42578125" customWidth="1"/>
    <col min="1025" max="1025" width="23.42578125" customWidth="1"/>
    <col min="1026" max="1026" width="22.7109375" customWidth="1"/>
    <col min="1027" max="1027" width="25.7109375" customWidth="1"/>
    <col min="1028" max="1028" width="28" customWidth="1"/>
    <col min="1029" max="1029" width="23" customWidth="1"/>
    <col min="1030" max="1030" width="29.85546875" customWidth="1"/>
    <col min="1031" max="1031" width="23.42578125" customWidth="1"/>
    <col min="1032" max="1032" width="22.7109375" customWidth="1"/>
    <col min="1033" max="1033" width="22.85546875" customWidth="1"/>
    <col min="1034" max="1034" width="24.28515625" customWidth="1"/>
    <col min="1035" max="1035" width="23" customWidth="1"/>
    <col min="1036" max="1036" width="25.42578125" customWidth="1"/>
    <col min="1281" max="1281" width="23.42578125" customWidth="1"/>
    <col min="1282" max="1282" width="22.7109375" customWidth="1"/>
    <col min="1283" max="1283" width="25.7109375" customWidth="1"/>
    <col min="1284" max="1284" width="28" customWidth="1"/>
    <col min="1285" max="1285" width="23" customWidth="1"/>
    <col min="1286" max="1286" width="29.85546875" customWidth="1"/>
    <col min="1287" max="1287" width="23.42578125" customWidth="1"/>
    <col min="1288" max="1288" width="22.7109375" customWidth="1"/>
    <col min="1289" max="1289" width="22.85546875" customWidth="1"/>
    <col min="1290" max="1290" width="24.28515625" customWidth="1"/>
    <col min="1291" max="1291" width="23" customWidth="1"/>
    <col min="1292" max="1292" width="25.42578125" customWidth="1"/>
    <col min="1537" max="1537" width="23.42578125" customWidth="1"/>
    <col min="1538" max="1538" width="22.7109375" customWidth="1"/>
    <col min="1539" max="1539" width="25.7109375" customWidth="1"/>
    <col min="1540" max="1540" width="28" customWidth="1"/>
    <col min="1541" max="1541" width="23" customWidth="1"/>
    <col min="1542" max="1542" width="29.85546875" customWidth="1"/>
    <col min="1543" max="1543" width="23.42578125" customWidth="1"/>
    <col min="1544" max="1544" width="22.7109375" customWidth="1"/>
    <col min="1545" max="1545" width="22.85546875" customWidth="1"/>
    <col min="1546" max="1546" width="24.28515625" customWidth="1"/>
    <col min="1547" max="1547" width="23" customWidth="1"/>
    <col min="1548" max="1548" width="25.42578125" customWidth="1"/>
    <col min="1793" max="1793" width="23.42578125" customWidth="1"/>
    <col min="1794" max="1794" width="22.7109375" customWidth="1"/>
    <col min="1795" max="1795" width="25.7109375" customWidth="1"/>
    <col min="1796" max="1796" width="28" customWidth="1"/>
    <col min="1797" max="1797" width="23" customWidth="1"/>
    <col min="1798" max="1798" width="29.85546875" customWidth="1"/>
    <col min="1799" max="1799" width="23.42578125" customWidth="1"/>
    <col min="1800" max="1800" width="22.7109375" customWidth="1"/>
    <col min="1801" max="1801" width="22.85546875" customWidth="1"/>
    <col min="1802" max="1802" width="24.28515625" customWidth="1"/>
    <col min="1803" max="1803" width="23" customWidth="1"/>
    <col min="1804" max="1804" width="25.42578125" customWidth="1"/>
    <col min="2049" max="2049" width="23.42578125" customWidth="1"/>
    <col min="2050" max="2050" width="22.7109375" customWidth="1"/>
    <col min="2051" max="2051" width="25.7109375" customWidth="1"/>
    <col min="2052" max="2052" width="28" customWidth="1"/>
    <col min="2053" max="2053" width="23" customWidth="1"/>
    <col min="2054" max="2054" width="29.85546875" customWidth="1"/>
    <col min="2055" max="2055" width="23.42578125" customWidth="1"/>
    <col min="2056" max="2056" width="22.7109375" customWidth="1"/>
    <col min="2057" max="2057" width="22.85546875" customWidth="1"/>
    <col min="2058" max="2058" width="24.28515625" customWidth="1"/>
    <col min="2059" max="2059" width="23" customWidth="1"/>
    <col min="2060" max="2060" width="25.42578125" customWidth="1"/>
    <col min="2305" max="2305" width="23.42578125" customWidth="1"/>
    <col min="2306" max="2306" width="22.7109375" customWidth="1"/>
    <col min="2307" max="2307" width="25.7109375" customWidth="1"/>
    <col min="2308" max="2308" width="28" customWidth="1"/>
    <col min="2309" max="2309" width="23" customWidth="1"/>
    <col min="2310" max="2310" width="29.85546875" customWidth="1"/>
    <col min="2311" max="2311" width="23.42578125" customWidth="1"/>
    <col min="2312" max="2312" width="22.7109375" customWidth="1"/>
    <col min="2313" max="2313" width="22.85546875" customWidth="1"/>
    <col min="2314" max="2314" width="24.28515625" customWidth="1"/>
    <col min="2315" max="2315" width="23" customWidth="1"/>
    <col min="2316" max="2316" width="25.42578125" customWidth="1"/>
    <col min="2561" max="2561" width="23.42578125" customWidth="1"/>
    <col min="2562" max="2562" width="22.7109375" customWidth="1"/>
    <col min="2563" max="2563" width="25.7109375" customWidth="1"/>
    <col min="2564" max="2564" width="28" customWidth="1"/>
    <col min="2565" max="2565" width="23" customWidth="1"/>
    <col min="2566" max="2566" width="29.85546875" customWidth="1"/>
    <col min="2567" max="2567" width="23.42578125" customWidth="1"/>
    <col min="2568" max="2568" width="22.7109375" customWidth="1"/>
    <col min="2569" max="2569" width="22.85546875" customWidth="1"/>
    <col min="2570" max="2570" width="24.28515625" customWidth="1"/>
    <col min="2571" max="2571" width="23" customWidth="1"/>
    <col min="2572" max="2572" width="25.42578125" customWidth="1"/>
    <col min="2817" max="2817" width="23.42578125" customWidth="1"/>
    <col min="2818" max="2818" width="22.7109375" customWidth="1"/>
    <col min="2819" max="2819" width="25.7109375" customWidth="1"/>
    <col min="2820" max="2820" width="28" customWidth="1"/>
    <col min="2821" max="2821" width="23" customWidth="1"/>
    <col min="2822" max="2822" width="29.85546875" customWidth="1"/>
    <col min="2823" max="2823" width="23.42578125" customWidth="1"/>
    <col min="2824" max="2824" width="22.7109375" customWidth="1"/>
    <col min="2825" max="2825" width="22.85546875" customWidth="1"/>
    <col min="2826" max="2826" width="24.28515625" customWidth="1"/>
    <col min="2827" max="2827" width="23" customWidth="1"/>
    <col min="2828" max="2828" width="25.42578125" customWidth="1"/>
    <col min="3073" max="3073" width="23.42578125" customWidth="1"/>
    <col min="3074" max="3074" width="22.7109375" customWidth="1"/>
    <col min="3075" max="3075" width="25.7109375" customWidth="1"/>
    <col min="3076" max="3076" width="28" customWidth="1"/>
    <col min="3077" max="3077" width="23" customWidth="1"/>
    <col min="3078" max="3078" width="29.85546875" customWidth="1"/>
    <col min="3079" max="3079" width="23.42578125" customWidth="1"/>
    <col min="3080" max="3080" width="22.7109375" customWidth="1"/>
    <col min="3081" max="3081" width="22.85546875" customWidth="1"/>
    <col min="3082" max="3082" width="24.28515625" customWidth="1"/>
    <col min="3083" max="3083" width="23" customWidth="1"/>
    <col min="3084" max="3084" width="25.42578125" customWidth="1"/>
    <col min="3329" max="3329" width="23.42578125" customWidth="1"/>
    <col min="3330" max="3330" width="22.7109375" customWidth="1"/>
    <col min="3331" max="3331" width="25.7109375" customWidth="1"/>
    <col min="3332" max="3332" width="28" customWidth="1"/>
    <col min="3333" max="3333" width="23" customWidth="1"/>
    <col min="3334" max="3334" width="29.85546875" customWidth="1"/>
    <col min="3335" max="3335" width="23.42578125" customWidth="1"/>
    <col min="3336" max="3336" width="22.7109375" customWidth="1"/>
    <col min="3337" max="3337" width="22.85546875" customWidth="1"/>
    <col min="3338" max="3338" width="24.28515625" customWidth="1"/>
    <col min="3339" max="3339" width="23" customWidth="1"/>
    <col min="3340" max="3340" width="25.42578125" customWidth="1"/>
    <col min="3585" max="3585" width="23.42578125" customWidth="1"/>
    <col min="3586" max="3586" width="22.7109375" customWidth="1"/>
    <col min="3587" max="3587" width="25.7109375" customWidth="1"/>
    <col min="3588" max="3588" width="28" customWidth="1"/>
    <col min="3589" max="3589" width="23" customWidth="1"/>
    <col min="3590" max="3590" width="29.85546875" customWidth="1"/>
    <col min="3591" max="3591" width="23.42578125" customWidth="1"/>
    <col min="3592" max="3592" width="22.7109375" customWidth="1"/>
    <col min="3593" max="3593" width="22.85546875" customWidth="1"/>
    <col min="3594" max="3594" width="24.28515625" customWidth="1"/>
    <col min="3595" max="3595" width="23" customWidth="1"/>
    <col min="3596" max="3596" width="25.42578125" customWidth="1"/>
    <col min="3841" max="3841" width="23.42578125" customWidth="1"/>
    <col min="3842" max="3842" width="22.7109375" customWidth="1"/>
    <col min="3843" max="3843" width="25.7109375" customWidth="1"/>
    <col min="3844" max="3844" width="28" customWidth="1"/>
    <col min="3845" max="3845" width="23" customWidth="1"/>
    <col min="3846" max="3846" width="29.85546875" customWidth="1"/>
    <col min="3847" max="3847" width="23.42578125" customWidth="1"/>
    <col min="3848" max="3848" width="22.7109375" customWidth="1"/>
    <col min="3849" max="3849" width="22.85546875" customWidth="1"/>
    <col min="3850" max="3850" width="24.28515625" customWidth="1"/>
    <col min="3851" max="3851" width="23" customWidth="1"/>
    <col min="3852" max="3852" width="25.42578125" customWidth="1"/>
    <col min="4097" max="4097" width="23.42578125" customWidth="1"/>
    <col min="4098" max="4098" width="22.7109375" customWidth="1"/>
    <col min="4099" max="4099" width="25.7109375" customWidth="1"/>
    <col min="4100" max="4100" width="28" customWidth="1"/>
    <col min="4101" max="4101" width="23" customWidth="1"/>
    <col min="4102" max="4102" width="29.85546875" customWidth="1"/>
    <col min="4103" max="4103" width="23.42578125" customWidth="1"/>
    <col min="4104" max="4104" width="22.7109375" customWidth="1"/>
    <col min="4105" max="4105" width="22.85546875" customWidth="1"/>
    <col min="4106" max="4106" width="24.28515625" customWidth="1"/>
    <col min="4107" max="4107" width="23" customWidth="1"/>
    <col min="4108" max="4108" width="25.42578125" customWidth="1"/>
    <col min="4353" max="4353" width="23.42578125" customWidth="1"/>
    <col min="4354" max="4354" width="22.7109375" customWidth="1"/>
    <col min="4355" max="4355" width="25.7109375" customWidth="1"/>
    <col min="4356" max="4356" width="28" customWidth="1"/>
    <col min="4357" max="4357" width="23" customWidth="1"/>
    <col min="4358" max="4358" width="29.85546875" customWidth="1"/>
    <col min="4359" max="4359" width="23.42578125" customWidth="1"/>
    <col min="4360" max="4360" width="22.7109375" customWidth="1"/>
    <col min="4361" max="4361" width="22.85546875" customWidth="1"/>
    <col min="4362" max="4362" width="24.28515625" customWidth="1"/>
    <col min="4363" max="4363" width="23" customWidth="1"/>
    <col min="4364" max="4364" width="25.42578125" customWidth="1"/>
    <col min="4609" max="4609" width="23.42578125" customWidth="1"/>
    <col min="4610" max="4610" width="22.7109375" customWidth="1"/>
    <col min="4611" max="4611" width="25.7109375" customWidth="1"/>
    <col min="4612" max="4612" width="28" customWidth="1"/>
    <col min="4613" max="4613" width="23" customWidth="1"/>
    <col min="4614" max="4614" width="29.85546875" customWidth="1"/>
    <col min="4615" max="4615" width="23.42578125" customWidth="1"/>
    <col min="4616" max="4616" width="22.7109375" customWidth="1"/>
    <col min="4617" max="4617" width="22.85546875" customWidth="1"/>
    <col min="4618" max="4618" width="24.28515625" customWidth="1"/>
    <col min="4619" max="4619" width="23" customWidth="1"/>
    <col min="4620" max="4620" width="25.42578125" customWidth="1"/>
    <col min="4865" max="4865" width="23.42578125" customWidth="1"/>
    <col min="4866" max="4866" width="22.7109375" customWidth="1"/>
    <col min="4867" max="4867" width="25.7109375" customWidth="1"/>
    <col min="4868" max="4868" width="28" customWidth="1"/>
    <col min="4869" max="4869" width="23" customWidth="1"/>
    <col min="4870" max="4870" width="29.85546875" customWidth="1"/>
    <col min="4871" max="4871" width="23.42578125" customWidth="1"/>
    <col min="4872" max="4872" width="22.7109375" customWidth="1"/>
    <col min="4873" max="4873" width="22.85546875" customWidth="1"/>
    <col min="4874" max="4874" width="24.28515625" customWidth="1"/>
    <col min="4875" max="4875" width="23" customWidth="1"/>
    <col min="4876" max="4876" width="25.42578125" customWidth="1"/>
    <col min="5121" max="5121" width="23.42578125" customWidth="1"/>
    <col min="5122" max="5122" width="22.7109375" customWidth="1"/>
    <col min="5123" max="5123" width="25.7109375" customWidth="1"/>
    <col min="5124" max="5124" width="28" customWidth="1"/>
    <col min="5125" max="5125" width="23" customWidth="1"/>
    <col min="5126" max="5126" width="29.85546875" customWidth="1"/>
    <col min="5127" max="5127" width="23.42578125" customWidth="1"/>
    <col min="5128" max="5128" width="22.7109375" customWidth="1"/>
    <col min="5129" max="5129" width="22.85546875" customWidth="1"/>
    <col min="5130" max="5130" width="24.28515625" customWidth="1"/>
    <col min="5131" max="5131" width="23" customWidth="1"/>
    <col min="5132" max="5132" width="25.42578125" customWidth="1"/>
    <col min="5377" max="5377" width="23.42578125" customWidth="1"/>
    <col min="5378" max="5378" width="22.7109375" customWidth="1"/>
    <col min="5379" max="5379" width="25.7109375" customWidth="1"/>
    <col min="5380" max="5380" width="28" customWidth="1"/>
    <col min="5381" max="5381" width="23" customWidth="1"/>
    <col min="5382" max="5382" width="29.85546875" customWidth="1"/>
    <col min="5383" max="5383" width="23.42578125" customWidth="1"/>
    <col min="5384" max="5384" width="22.7109375" customWidth="1"/>
    <col min="5385" max="5385" width="22.85546875" customWidth="1"/>
    <col min="5386" max="5386" width="24.28515625" customWidth="1"/>
    <col min="5387" max="5387" width="23" customWidth="1"/>
    <col min="5388" max="5388" width="25.42578125" customWidth="1"/>
    <col min="5633" max="5633" width="23.42578125" customWidth="1"/>
    <col min="5634" max="5634" width="22.7109375" customWidth="1"/>
    <col min="5635" max="5635" width="25.7109375" customWidth="1"/>
    <col min="5636" max="5636" width="28" customWidth="1"/>
    <col min="5637" max="5637" width="23" customWidth="1"/>
    <col min="5638" max="5638" width="29.85546875" customWidth="1"/>
    <col min="5639" max="5639" width="23.42578125" customWidth="1"/>
    <col min="5640" max="5640" width="22.7109375" customWidth="1"/>
    <col min="5641" max="5641" width="22.85546875" customWidth="1"/>
    <col min="5642" max="5642" width="24.28515625" customWidth="1"/>
    <col min="5643" max="5643" width="23" customWidth="1"/>
    <col min="5644" max="5644" width="25.42578125" customWidth="1"/>
    <col min="5889" max="5889" width="23.42578125" customWidth="1"/>
    <col min="5890" max="5890" width="22.7109375" customWidth="1"/>
    <col min="5891" max="5891" width="25.7109375" customWidth="1"/>
    <col min="5892" max="5892" width="28" customWidth="1"/>
    <col min="5893" max="5893" width="23" customWidth="1"/>
    <col min="5894" max="5894" width="29.85546875" customWidth="1"/>
    <col min="5895" max="5895" width="23.42578125" customWidth="1"/>
    <col min="5896" max="5896" width="22.7109375" customWidth="1"/>
    <col min="5897" max="5897" width="22.85546875" customWidth="1"/>
    <col min="5898" max="5898" width="24.28515625" customWidth="1"/>
    <col min="5899" max="5899" width="23" customWidth="1"/>
    <col min="5900" max="5900" width="25.42578125" customWidth="1"/>
    <col min="6145" max="6145" width="23.42578125" customWidth="1"/>
    <col min="6146" max="6146" width="22.7109375" customWidth="1"/>
    <col min="6147" max="6147" width="25.7109375" customWidth="1"/>
    <col min="6148" max="6148" width="28" customWidth="1"/>
    <col min="6149" max="6149" width="23" customWidth="1"/>
    <col min="6150" max="6150" width="29.85546875" customWidth="1"/>
    <col min="6151" max="6151" width="23.42578125" customWidth="1"/>
    <col min="6152" max="6152" width="22.7109375" customWidth="1"/>
    <col min="6153" max="6153" width="22.85546875" customWidth="1"/>
    <col min="6154" max="6154" width="24.28515625" customWidth="1"/>
    <col min="6155" max="6155" width="23" customWidth="1"/>
    <col min="6156" max="6156" width="25.42578125" customWidth="1"/>
    <col min="6401" max="6401" width="23.42578125" customWidth="1"/>
    <col min="6402" max="6402" width="22.7109375" customWidth="1"/>
    <col min="6403" max="6403" width="25.7109375" customWidth="1"/>
    <col min="6404" max="6404" width="28" customWidth="1"/>
    <col min="6405" max="6405" width="23" customWidth="1"/>
    <col min="6406" max="6406" width="29.85546875" customWidth="1"/>
    <col min="6407" max="6407" width="23.42578125" customWidth="1"/>
    <col min="6408" max="6408" width="22.7109375" customWidth="1"/>
    <col min="6409" max="6409" width="22.85546875" customWidth="1"/>
    <col min="6410" max="6410" width="24.28515625" customWidth="1"/>
    <col min="6411" max="6411" width="23" customWidth="1"/>
    <col min="6412" max="6412" width="25.42578125" customWidth="1"/>
    <col min="6657" max="6657" width="23.42578125" customWidth="1"/>
    <col min="6658" max="6658" width="22.7109375" customWidth="1"/>
    <col min="6659" max="6659" width="25.7109375" customWidth="1"/>
    <col min="6660" max="6660" width="28" customWidth="1"/>
    <col min="6661" max="6661" width="23" customWidth="1"/>
    <col min="6662" max="6662" width="29.85546875" customWidth="1"/>
    <col min="6663" max="6663" width="23.42578125" customWidth="1"/>
    <col min="6664" max="6664" width="22.7109375" customWidth="1"/>
    <col min="6665" max="6665" width="22.85546875" customWidth="1"/>
    <col min="6666" max="6666" width="24.28515625" customWidth="1"/>
    <col min="6667" max="6667" width="23" customWidth="1"/>
    <col min="6668" max="6668" width="25.42578125" customWidth="1"/>
    <col min="6913" max="6913" width="23.42578125" customWidth="1"/>
    <col min="6914" max="6914" width="22.7109375" customWidth="1"/>
    <col min="6915" max="6915" width="25.7109375" customWidth="1"/>
    <col min="6916" max="6916" width="28" customWidth="1"/>
    <col min="6917" max="6917" width="23" customWidth="1"/>
    <col min="6918" max="6918" width="29.85546875" customWidth="1"/>
    <col min="6919" max="6919" width="23.42578125" customWidth="1"/>
    <col min="6920" max="6920" width="22.7109375" customWidth="1"/>
    <col min="6921" max="6921" width="22.85546875" customWidth="1"/>
    <col min="6922" max="6922" width="24.28515625" customWidth="1"/>
    <col min="6923" max="6923" width="23" customWidth="1"/>
    <col min="6924" max="6924" width="25.42578125" customWidth="1"/>
    <col min="7169" max="7169" width="23.42578125" customWidth="1"/>
    <col min="7170" max="7170" width="22.7109375" customWidth="1"/>
    <col min="7171" max="7171" width="25.7109375" customWidth="1"/>
    <col min="7172" max="7172" width="28" customWidth="1"/>
    <col min="7173" max="7173" width="23" customWidth="1"/>
    <col min="7174" max="7174" width="29.85546875" customWidth="1"/>
    <col min="7175" max="7175" width="23.42578125" customWidth="1"/>
    <col min="7176" max="7176" width="22.7109375" customWidth="1"/>
    <col min="7177" max="7177" width="22.85546875" customWidth="1"/>
    <col min="7178" max="7178" width="24.28515625" customWidth="1"/>
    <col min="7179" max="7179" width="23" customWidth="1"/>
    <col min="7180" max="7180" width="25.42578125" customWidth="1"/>
    <col min="7425" max="7425" width="23.42578125" customWidth="1"/>
    <col min="7426" max="7426" width="22.7109375" customWidth="1"/>
    <col min="7427" max="7427" width="25.7109375" customWidth="1"/>
    <col min="7428" max="7428" width="28" customWidth="1"/>
    <col min="7429" max="7429" width="23" customWidth="1"/>
    <col min="7430" max="7430" width="29.85546875" customWidth="1"/>
    <col min="7431" max="7431" width="23.42578125" customWidth="1"/>
    <col min="7432" max="7432" width="22.7109375" customWidth="1"/>
    <col min="7433" max="7433" width="22.85546875" customWidth="1"/>
    <col min="7434" max="7434" width="24.28515625" customWidth="1"/>
    <col min="7435" max="7435" width="23" customWidth="1"/>
    <col min="7436" max="7436" width="25.42578125" customWidth="1"/>
    <col min="7681" max="7681" width="23.42578125" customWidth="1"/>
    <col min="7682" max="7682" width="22.7109375" customWidth="1"/>
    <col min="7683" max="7683" width="25.7109375" customWidth="1"/>
    <col min="7684" max="7684" width="28" customWidth="1"/>
    <col min="7685" max="7685" width="23" customWidth="1"/>
    <col min="7686" max="7686" width="29.85546875" customWidth="1"/>
    <col min="7687" max="7687" width="23.42578125" customWidth="1"/>
    <col min="7688" max="7688" width="22.7109375" customWidth="1"/>
    <col min="7689" max="7689" width="22.85546875" customWidth="1"/>
    <col min="7690" max="7690" width="24.28515625" customWidth="1"/>
    <col min="7691" max="7691" width="23" customWidth="1"/>
    <col min="7692" max="7692" width="25.42578125" customWidth="1"/>
    <col min="7937" max="7937" width="23.42578125" customWidth="1"/>
    <col min="7938" max="7938" width="22.7109375" customWidth="1"/>
    <col min="7939" max="7939" width="25.7109375" customWidth="1"/>
    <col min="7940" max="7940" width="28" customWidth="1"/>
    <col min="7941" max="7941" width="23" customWidth="1"/>
    <col min="7942" max="7942" width="29.85546875" customWidth="1"/>
    <col min="7943" max="7943" width="23.42578125" customWidth="1"/>
    <col min="7944" max="7944" width="22.7109375" customWidth="1"/>
    <col min="7945" max="7945" width="22.85546875" customWidth="1"/>
    <col min="7946" max="7946" width="24.28515625" customWidth="1"/>
    <col min="7947" max="7947" width="23" customWidth="1"/>
    <col min="7948" max="7948" width="25.42578125" customWidth="1"/>
    <col min="8193" max="8193" width="23.42578125" customWidth="1"/>
    <col min="8194" max="8194" width="22.7109375" customWidth="1"/>
    <col min="8195" max="8195" width="25.7109375" customWidth="1"/>
    <col min="8196" max="8196" width="28" customWidth="1"/>
    <col min="8197" max="8197" width="23" customWidth="1"/>
    <col min="8198" max="8198" width="29.85546875" customWidth="1"/>
    <col min="8199" max="8199" width="23.42578125" customWidth="1"/>
    <col min="8200" max="8200" width="22.7109375" customWidth="1"/>
    <col min="8201" max="8201" width="22.85546875" customWidth="1"/>
    <col min="8202" max="8202" width="24.28515625" customWidth="1"/>
    <col min="8203" max="8203" width="23" customWidth="1"/>
    <col min="8204" max="8204" width="25.42578125" customWidth="1"/>
    <col min="8449" max="8449" width="23.42578125" customWidth="1"/>
    <col min="8450" max="8450" width="22.7109375" customWidth="1"/>
    <col min="8451" max="8451" width="25.7109375" customWidth="1"/>
    <col min="8452" max="8452" width="28" customWidth="1"/>
    <col min="8453" max="8453" width="23" customWidth="1"/>
    <col min="8454" max="8454" width="29.85546875" customWidth="1"/>
    <col min="8455" max="8455" width="23.42578125" customWidth="1"/>
    <col min="8456" max="8456" width="22.7109375" customWidth="1"/>
    <col min="8457" max="8457" width="22.85546875" customWidth="1"/>
    <col min="8458" max="8458" width="24.28515625" customWidth="1"/>
    <col min="8459" max="8459" width="23" customWidth="1"/>
    <col min="8460" max="8460" width="25.42578125" customWidth="1"/>
    <col min="8705" max="8705" width="23.42578125" customWidth="1"/>
    <col min="8706" max="8706" width="22.7109375" customWidth="1"/>
    <col min="8707" max="8707" width="25.7109375" customWidth="1"/>
    <col min="8708" max="8708" width="28" customWidth="1"/>
    <col min="8709" max="8709" width="23" customWidth="1"/>
    <col min="8710" max="8710" width="29.85546875" customWidth="1"/>
    <col min="8711" max="8711" width="23.42578125" customWidth="1"/>
    <col min="8712" max="8712" width="22.7109375" customWidth="1"/>
    <col min="8713" max="8713" width="22.85546875" customWidth="1"/>
    <col min="8714" max="8714" width="24.28515625" customWidth="1"/>
    <col min="8715" max="8715" width="23" customWidth="1"/>
    <col min="8716" max="8716" width="25.42578125" customWidth="1"/>
    <col min="8961" max="8961" width="23.42578125" customWidth="1"/>
    <col min="8962" max="8962" width="22.7109375" customWidth="1"/>
    <col min="8963" max="8963" width="25.7109375" customWidth="1"/>
    <col min="8964" max="8964" width="28" customWidth="1"/>
    <col min="8965" max="8965" width="23" customWidth="1"/>
    <col min="8966" max="8966" width="29.85546875" customWidth="1"/>
    <col min="8967" max="8967" width="23.42578125" customWidth="1"/>
    <col min="8968" max="8968" width="22.7109375" customWidth="1"/>
    <col min="8969" max="8969" width="22.85546875" customWidth="1"/>
    <col min="8970" max="8970" width="24.28515625" customWidth="1"/>
    <col min="8971" max="8971" width="23" customWidth="1"/>
    <col min="8972" max="8972" width="25.42578125" customWidth="1"/>
    <col min="9217" max="9217" width="23.42578125" customWidth="1"/>
    <col min="9218" max="9218" width="22.7109375" customWidth="1"/>
    <col min="9219" max="9219" width="25.7109375" customWidth="1"/>
    <col min="9220" max="9220" width="28" customWidth="1"/>
    <col min="9221" max="9221" width="23" customWidth="1"/>
    <col min="9222" max="9222" width="29.85546875" customWidth="1"/>
    <col min="9223" max="9223" width="23.42578125" customWidth="1"/>
    <col min="9224" max="9224" width="22.7109375" customWidth="1"/>
    <col min="9225" max="9225" width="22.85546875" customWidth="1"/>
    <col min="9226" max="9226" width="24.28515625" customWidth="1"/>
    <col min="9227" max="9227" width="23" customWidth="1"/>
    <col min="9228" max="9228" width="25.42578125" customWidth="1"/>
    <col min="9473" max="9473" width="23.42578125" customWidth="1"/>
    <col min="9474" max="9474" width="22.7109375" customWidth="1"/>
    <col min="9475" max="9475" width="25.7109375" customWidth="1"/>
    <col min="9476" max="9476" width="28" customWidth="1"/>
    <col min="9477" max="9477" width="23" customWidth="1"/>
    <col min="9478" max="9478" width="29.85546875" customWidth="1"/>
    <col min="9479" max="9479" width="23.42578125" customWidth="1"/>
    <col min="9480" max="9480" width="22.7109375" customWidth="1"/>
    <col min="9481" max="9481" width="22.85546875" customWidth="1"/>
    <col min="9482" max="9482" width="24.28515625" customWidth="1"/>
    <col min="9483" max="9483" width="23" customWidth="1"/>
    <col min="9484" max="9484" width="25.42578125" customWidth="1"/>
    <col min="9729" max="9729" width="23.42578125" customWidth="1"/>
    <col min="9730" max="9730" width="22.7109375" customWidth="1"/>
    <col min="9731" max="9731" width="25.7109375" customWidth="1"/>
    <col min="9732" max="9732" width="28" customWidth="1"/>
    <col min="9733" max="9733" width="23" customWidth="1"/>
    <col min="9734" max="9734" width="29.85546875" customWidth="1"/>
    <col min="9735" max="9735" width="23.42578125" customWidth="1"/>
    <col min="9736" max="9736" width="22.7109375" customWidth="1"/>
    <col min="9737" max="9737" width="22.85546875" customWidth="1"/>
    <col min="9738" max="9738" width="24.28515625" customWidth="1"/>
    <col min="9739" max="9739" width="23" customWidth="1"/>
    <col min="9740" max="9740" width="25.42578125" customWidth="1"/>
    <col min="9985" max="9985" width="23.42578125" customWidth="1"/>
    <col min="9986" max="9986" width="22.7109375" customWidth="1"/>
    <col min="9987" max="9987" width="25.7109375" customWidth="1"/>
    <col min="9988" max="9988" width="28" customWidth="1"/>
    <col min="9989" max="9989" width="23" customWidth="1"/>
    <col min="9990" max="9990" width="29.85546875" customWidth="1"/>
    <col min="9991" max="9991" width="23.42578125" customWidth="1"/>
    <col min="9992" max="9992" width="22.7109375" customWidth="1"/>
    <col min="9993" max="9993" width="22.85546875" customWidth="1"/>
    <col min="9994" max="9994" width="24.28515625" customWidth="1"/>
    <col min="9995" max="9995" width="23" customWidth="1"/>
    <col min="9996" max="9996" width="25.42578125" customWidth="1"/>
    <col min="10241" max="10241" width="23.42578125" customWidth="1"/>
    <col min="10242" max="10242" width="22.7109375" customWidth="1"/>
    <col min="10243" max="10243" width="25.7109375" customWidth="1"/>
    <col min="10244" max="10244" width="28" customWidth="1"/>
    <col min="10245" max="10245" width="23" customWidth="1"/>
    <col min="10246" max="10246" width="29.85546875" customWidth="1"/>
    <col min="10247" max="10247" width="23.42578125" customWidth="1"/>
    <col min="10248" max="10248" width="22.7109375" customWidth="1"/>
    <col min="10249" max="10249" width="22.85546875" customWidth="1"/>
    <col min="10250" max="10250" width="24.28515625" customWidth="1"/>
    <col min="10251" max="10251" width="23" customWidth="1"/>
    <col min="10252" max="10252" width="25.42578125" customWidth="1"/>
    <col min="10497" max="10497" width="23.42578125" customWidth="1"/>
    <col min="10498" max="10498" width="22.7109375" customWidth="1"/>
    <col min="10499" max="10499" width="25.7109375" customWidth="1"/>
    <col min="10500" max="10500" width="28" customWidth="1"/>
    <col min="10501" max="10501" width="23" customWidth="1"/>
    <col min="10502" max="10502" width="29.85546875" customWidth="1"/>
    <col min="10503" max="10503" width="23.42578125" customWidth="1"/>
    <col min="10504" max="10504" width="22.7109375" customWidth="1"/>
    <col min="10505" max="10505" width="22.85546875" customWidth="1"/>
    <col min="10506" max="10506" width="24.28515625" customWidth="1"/>
    <col min="10507" max="10507" width="23" customWidth="1"/>
    <col min="10508" max="10508" width="25.42578125" customWidth="1"/>
    <col min="10753" max="10753" width="23.42578125" customWidth="1"/>
    <col min="10754" max="10754" width="22.7109375" customWidth="1"/>
    <col min="10755" max="10755" width="25.7109375" customWidth="1"/>
    <col min="10756" max="10756" width="28" customWidth="1"/>
    <col min="10757" max="10757" width="23" customWidth="1"/>
    <col min="10758" max="10758" width="29.85546875" customWidth="1"/>
    <col min="10759" max="10759" width="23.42578125" customWidth="1"/>
    <col min="10760" max="10760" width="22.7109375" customWidth="1"/>
    <col min="10761" max="10761" width="22.85546875" customWidth="1"/>
    <col min="10762" max="10762" width="24.28515625" customWidth="1"/>
    <col min="10763" max="10763" width="23" customWidth="1"/>
    <col min="10764" max="10764" width="25.42578125" customWidth="1"/>
    <col min="11009" max="11009" width="23.42578125" customWidth="1"/>
    <col min="11010" max="11010" width="22.7109375" customWidth="1"/>
    <col min="11011" max="11011" width="25.7109375" customWidth="1"/>
    <col min="11012" max="11012" width="28" customWidth="1"/>
    <col min="11013" max="11013" width="23" customWidth="1"/>
    <col min="11014" max="11014" width="29.85546875" customWidth="1"/>
    <col min="11015" max="11015" width="23.42578125" customWidth="1"/>
    <col min="11016" max="11016" width="22.7109375" customWidth="1"/>
    <col min="11017" max="11017" width="22.85546875" customWidth="1"/>
    <col min="11018" max="11018" width="24.28515625" customWidth="1"/>
    <col min="11019" max="11019" width="23" customWidth="1"/>
    <col min="11020" max="11020" width="25.42578125" customWidth="1"/>
    <col min="11265" max="11265" width="23.42578125" customWidth="1"/>
    <col min="11266" max="11266" width="22.7109375" customWidth="1"/>
    <col min="11267" max="11267" width="25.7109375" customWidth="1"/>
    <col min="11268" max="11268" width="28" customWidth="1"/>
    <col min="11269" max="11269" width="23" customWidth="1"/>
    <col min="11270" max="11270" width="29.85546875" customWidth="1"/>
    <col min="11271" max="11271" width="23.42578125" customWidth="1"/>
    <col min="11272" max="11272" width="22.7109375" customWidth="1"/>
    <col min="11273" max="11273" width="22.85546875" customWidth="1"/>
    <col min="11274" max="11274" width="24.28515625" customWidth="1"/>
    <col min="11275" max="11275" width="23" customWidth="1"/>
    <col min="11276" max="11276" width="25.42578125" customWidth="1"/>
    <col min="11521" max="11521" width="23.42578125" customWidth="1"/>
    <col min="11522" max="11522" width="22.7109375" customWidth="1"/>
    <col min="11523" max="11523" width="25.7109375" customWidth="1"/>
    <col min="11524" max="11524" width="28" customWidth="1"/>
    <col min="11525" max="11525" width="23" customWidth="1"/>
    <col min="11526" max="11526" width="29.85546875" customWidth="1"/>
    <col min="11527" max="11527" width="23.42578125" customWidth="1"/>
    <col min="11528" max="11528" width="22.7109375" customWidth="1"/>
    <col min="11529" max="11529" width="22.85546875" customWidth="1"/>
    <col min="11530" max="11530" width="24.28515625" customWidth="1"/>
    <col min="11531" max="11531" width="23" customWidth="1"/>
    <col min="11532" max="11532" width="25.42578125" customWidth="1"/>
    <col min="11777" max="11777" width="23.42578125" customWidth="1"/>
    <col min="11778" max="11778" width="22.7109375" customWidth="1"/>
    <col min="11779" max="11779" width="25.7109375" customWidth="1"/>
    <col min="11780" max="11780" width="28" customWidth="1"/>
    <col min="11781" max="11781" width="23" customWidth="1"/>
    <col min="11782" max="11782" width="29.85546875" customWidth="1"/>
    <col min="11783" max="11783" width="23.42578125" customWidth="1"/>
    <col min="11784" max="11784" width="22.7109375" customWidth="1"/>
    <col min="11785" max="11785" width="22.85546875" customWidth="1"/>
    <col min="11786" max="11786" width="24.28515625" customWidth="1"/>
    <col min="11787" max="11787" width="23" customWidth="1"/>
    <col min="11788" max="11788" width="25.42578125" customWidth="1"/>
    <col min="12033" max="12033" width="23.42578125" customWidth="1"/>
    <col min="12034" max="12034" width="22.7109375" customWidth="1"/>
    <col min="12035" max="12035" width="25.7109375" customWidth="1"/>
    <col min="12036" max="12036" width="28" customWidth="1"/>
    <col min="12037" max="12037" width="23" customWidth="1"/>
    <col min="12038" max="12038" width="29.85546875" customWidth="1"/>
    <col min="12039" max="12039" width="23.42578125" customWidth="1"/>
    <col min="12040" max="12040" width="22.7109375" customWidth="1"/>
    <col min="12041" max="12041" width="22.85546875" customWidth="1"/>
    <col min="12042" max="12042" width="24.28515625" customWidth="1"/>
    <col min="12043" max="12043" width="23" customWidth="1"/>
    <col min="12044" max="12044" width="25.42578125" customWidth="1"/>
    <col min="12289" max="12289" width="23.42578125" customWidth="1"/>
    <col min="12290" max="12290" width="22.7109375" customWidth="1"/>
    <col min="12291" max="12291" width="25.7109375" customWidth="1"/>
    <col min="12292" max="12292" width="28" customWidth="1"/>
    <col min="12293" max="12293" width="23" customWidth="1"/>
    <col min="12294" max="12294" width="29.85546875" customWidth="1"/>
    <col min="12295" max="12295" width="23.42578125" customWidth="1"/>
    <col min="12296" max="12296" width="22.7109375" customWidth="1"/>
    <col min="12297" max="12297" width="22.85546875" customWidth="1"/>
    <col min="12298" max="12298" width="24.28515625" customWidth="1"/>
    <col min="12299" max="12299" width="23" customWidth="1"/>
    <col min="12300" max="12300" width="25.42578125" customWidth="1"/>
    <col min="12545" max="12545" width="23.42578125" customWidth="1"/>
    <col min="12546" max="12546" width="22.7109375" customWidth="1"/>
    <col min="12547" max="12547" width="25.7109375" customWidth="1"/>
    <col min="12548" max="12548" width="28" customWidth="1"/>
    <col min="12549" max="12549" width="23" customWidth="1"/>
    <col min="12550" max="12550" width="29.85546875" customWidth="1"/>
    <col min="12551" max="12551" width="23.42578125" customWidth="1"/>
    <col min="12552" max="12552" width="22.7109375" customWidth="1"/>
    <col min="12553" max="12553" width="22.85546875" customWidth="1"/>
    <col min="12554" max="12554" width="24.28515625" customWidth="1"/>
    <col min="12555" max="12555" width="23" customWidth="1"/>
    <col min="12556" max="12556" width="25.42578125" customWidth="1"/>
    <col min="12801" max="12801" width="23.42578125" customWidth="1"/>
    <col min="12802" max="12802" width="22.7109375" customWidth="1"/>
    <col min="12803" max="12803" width="25.7109375" customWidth="1"/>
    <col min="12804" max="12804" width="28" customWidth="1"/>
    <col min="12805" max="12805" width="23" customWidth="1"/>
    <col min="12806" max="12806" width="29.85546875" customWidth="1"/>
    <col min="12807" max="12807" width="23.42578125" customWidth="1"/>
    <col min="12808" max="12808" width="22.7109375" customWidth="1"/>
    <col min="12809" max="12809" width="22.85546875" customWidth="1"/>
    <col min="12810" max="12810" width="24.28515625" customWidth="1"/>
    <col min="12811" max="12811" width="23" customWidth="1"/>
    <col min="12812" max="12812" width="25.42578125" customWidth="1"/>
    <col min="13057" max="13057" width="23.42578125" customWidth="1"/>
    <col min="13058" max="13058" width="22.7109375" customWidth="1"/>
    <col min="13059" max="13059" width="25.7109375" customWidth="1"/>
    <col min="13060" max="13060" width="28" customWidth="1"/>
    <col min="13061" max="13061" width="23" customWidth="1"/>
    <col min="13062" max="13062" width="29.85546875" customWidth="1"/>
    <col min="13063" max="13063" width="23.42578125" customWidth="1"/>
    <col min="13064" max="13064" width="22.7109375" customWidth="1"/>
    <col min="13065" max="13065" width="22.85546875" customWidth="1"/>
    <col min="13066" max="13066" width="24.28515625" customWidth="1"/>
    <col min="13067" max="13067" width="23" customWidth="1"/>
    <col min="13068" max="13068" width="25.42578125" customWidth="1"/>
    <col min="13313" max="13313" width="23.42578125" customWidth="1"/>
    <col min="13314" max="13314" width="22.7109375" customWidth="1"/>
    <col min="13315" max="13315" width="25.7109375" customWidth="1"/>
    <col min="13316" max="13316" width="28" customWidth="1"/>
    <col min="13317" max="13317" width="23" customWidth="1"/>
    <col min="13318" max="13318" width="29.85546875" customWidth="1"/>
    <col min="13319" max="13319" width="23.42578125" customWidth="1"/>
    <col min="13320" max="13320" width="22.7109375" customWidth="1"/>
    <col min="13321" max="13321" width="22.85546875" customWidth="1"/>
    <col min="13322" max="13322" width="24.28515625" customWidth="1"/>
    <col min="13323" max="13323" width="23" customWidth="1"/>
    <col min="13324" max="13324" width="25.42578125" customWidth="1"/>
    <col min="13569" max="13569" width="23.42578125" customWidth="1"/>
    <col min="13570" max="13570" width="22.7109375" customWidth="1"/>
    <col min="13571" max="13571" width="25.7109375" customWidth="1"/>
    <col min="13572" max="13572" width="28" customWidth="1"/>
    <col min="13573" max="13573" width="23" customWidth="1"/>
    <col min="13574" max="13574" width="29.85546875" customWidth="1"/>
    <col min="13575" max="13575" width="23.42578125" customWidth="1"/>
    <col min="13576" max="13576" width="22.7109375" customWidth="1"/>
    <col min="13577" max="13577" width="22.85546875" customWidth="1"/>
    <col min="13578" max="13578" width="24.28515625" customWidth="1"/>
    <col min="13579" max="13579" width="23" customWidth="1"/>
    <col min="13580" max="13580" width="25.42578125" customWidth="1"/>
    <col min="13825" max="13825" width="23.42578125" customWidth="1"/>
    <col min="13826" max="13826" width="22.7109375" customWidth="1"/>
    <col min="13827" max="13827" width="25.7109375" customWidth="1"/>
    <col min="13828" max="13828" width="28" customWidth="1"/>
    <col min="13829" max="13829" width="23" customWidth="1"/>
    <col min="13830" max="13830" width="29.85546875" customWidth="1"/>
    <col min="13831" max="13831" width="23.42578125" customWidth="1"/>
    <col min="13832" max="13832" width="22.7109375" customWidth="1"/>
    <col min="13833" max="13833" width="22.85546875" customWidth="1"/>
    <col min="13834" max="13834" width="24.28515625" customWidth="1"/>
    <col min="13835" max="13835" width="23" customWidth="1"/>
    <col min="13836" max="13836" width="25.42578125" customWidth="1"/>
    <col min="14081" max="14081" width="23.42578125" customWidth="1"/>
    <col min="14082" max="14082" width="22.7109375" customWidth="1"/>
    <col min="14083" max="14083" width="25.7109375" customWidth="1"/>
    <col min="14084" max="14084" width="28" customWidth="1"/>
    <col min="14085" max="14085" width="23" customWidth="1"/>
    <col min="14086" max="14086" width="29.85546875" customWidth="1"/>
    <col min="14087" max="14087" width="23.42578125" customWidth="1"/>
    <col min="14088" max="14088" width="22.7109375" customWidth="1"/>
    <col min="14089" max="14089" width="22.85546875" customWidth="1"/>
    <col min="14090" max="14090" width="24.28515625" customWidth="1"/>
    <col min="14091" max="14091" width="23" customWidth="1"/>
    <col min="14092" max="14092" width="25.42578125" customWidth="1"/>
    <col min="14337" max="14337" width="23.42578125" customWidth="1"/>
    <col min="14338" max="14338" width="22.7109375" customWidth="1"/>
    <col min="14339" max="14339" width="25.7109375" customWidth="1"/>
    <col min="14340" max="14340" width="28" customWidth="1"/>
    <col min="14341" max="14341" width="23" customWidth="1"/>
    <col min="14342" max="14342" width="29.85546875" customWidth="1"/>
    <col min="14343" max="14343" width="23.42578125" customWidth="1"/>
    <col min="14344" max="14344" width="22.7109375" customWidth="1"/>
    <col min="14345" max="14345" width="22.85546875" customWidth="1"/>
    <col min="14346" max="14346" width="24.28515625" customWidth="1"/>
    <col min="14347" max="14347" width="23" customWidth="1"/>
    <col min="14348" max="14348" width="25.42578125" customWidth="1"/>
    <col min="14593" max="14593" width="23.42578125" customWidth="1"/>
    <col min="14594" max="14594" width="22.7109375" customWidth="1"/>
    <col min="14595" max="14595" width="25.7109375" customWidth="1"/>
    <col min="14596" max="14596" width="28" customWidth="1"/>
    <col min="14597" max="14597" width="23" customWidth="1"/>
    <col min="14598" max="14598" width="29.85546875" customWidth="1"/>
    <col min="14599" max="14599" width="23.42578125" customWidth="1"/>
    <col min="14600" max="14600" width="22.7109375" customWidth="1"/>
    <col min="14601" max="14601" width="22.85546875" customWidth="1"/>
    <col min="14602" max="14602" width="24.28515625" customWidth="1"/>
    <col min="14603" max="14603" width="23" customWidth="1"/>
    <col min="14604" max="14604" width="25.42578125" customWidth="1"/>
    <col min="14849" max="14849" width="23.42578125" customWidth="1"/>
    <col min="14850" max="14850" width="22.7109375" customWidth="1"/>
    <col min="14851" max="14851" width="25.7109375" customWidth="1"/>
    <col min="14852" max="14852" width="28" customWidth="1"/>
    <col min="14853" max="14853" width="23" customWidth="1"/>
    <col min="14854" max="14854" width="29.85546875" customWidth="1"/>
    <col min="14855" max="14855" width="23.42578125" customWidth="1"/>
    <col min="14856" max="14856" width="22.7109375" customWidth="1"/>
    <col min="14857" max="14857" width="22.85546875" customWidth="1"/>
    <col min="14858" max="14858" width="24.28515625" customWidth="1"/>
    <col min="14859" max="14859" width="23" customWidth="1"/>
    <col min="14860" max="14860" width="25.42578125" customWidth="1"/>
    <col min="15105" max="15105" width="23.42578125" customWidth="1"/>
    <col min="15106" max="15106" width="22.7109375" customWidth="1"/>
    <col min="15107" max="15107" width="25.7109375" customWidth="1"/>
    <col min="15108" max="15108" width="28" customWidth="1"/>
    <col min="15109" max="15109" width="23" customWidth="1"/>
    <col min="15110" max="15110" width="29.85546875" customWidth="1"/>
    <col min="15111" max="15111" width="23.42578125" customWidth="1"/>
    <col min="15112" max="15112" width="22.7109375" customWidth="1"/>
    <col min="15113" max="15113" width="22.85546875" customWidth="1"/>
    <col min="15114" max="15114" width="24.28515625" customWidth="1"/>
    <col min="15115" max="15115" width="23" customWidth="1"/>
    <col min="15116" max="15116" width="25.42578125" customWidth="1"/>
    <col min="15361" max="15361" width="23.42578125" customWidth="1"/>
    <col min="15362" max="15362" width="22.7109375" customWidth="1"/>
    <col min="15363" max="15363" width="25.7109375" customWidth="1"/>
    <col min="15364" max="15364" width="28" customWidth="1"/>
    <col min="15365" max="15365" width="23" customWidth="1"/>
    <col min="15366" max="15366" width="29.85546875" customWidth="1"/>
    <col min="15367" max="15367" width="23.42578125" customWidth="1"/>
    <col min="15368" max="15368" width="22.7109375" customWidth="1"/>
    <col min="15369" max="15369" width="22.85546875" customWidth="1"/>
    <col min="15370" max="15370" width="24.28515625" customWidth="1"/>
    <col min="15371" max="15371" width="23" customWidth="1"/>
    <col min="15372" max="15372" width="25.42578125" customWidth="1"/>
    <col min="15617" max="15617" width="23.42578125" customWidth="1"/>
    <col min="15618" max="15618" width="22.7109375" customWidth="1"/>
    <col min="15619" max="15619" width="25.7109375" customWidth="1"/>
    <col min="15620" max="15620" width="28" customWidth="1"/>
    <col min="15621" max="15621" width="23" customWidth="1"/>
    <col min="15622" max="15622" width="29.85546875" customWidth="1"/>
    <col min="15623" max="15623" width="23.42578125" customWidth="1"/>
    <col min="15624" max="15624" width="22.7109375" customWidth="1"/>
    <col min="15625" max="15625" width="22.85546875" customWidth="1"/>
    <col min="15626" max="15626" width="24.28515625" customWidth="1"/>
    <col min="15627" max="15627" width="23" customWidth="1"/>
    <col min="15628" max="15628" width="25.42578125" customWidth="1"/>
    <col min="15873" max="15873" width="23.42578125" customWidth="1"/>
    <col min="15874" max="15874" width="22.7109375" customWidth="1"/>
    <col min="15875" max="15875" width="25.7109375" customWidth="1"/>
    <col min="15876" max="15876" width="28" customWidth="1"/>
    <col min="15877" max="15877" width="23" customWidth="1"/>
    <col min="15878" max="15878" width="29.85546875" customWidth="1"/>
    <col min="15879" max="15879" width="23.42578125" customWidth="1"/>
    <col min="15880" max="15880" width="22.7109375" customWidth="1"/>
    <col min="15881" max="15881" width="22.85546875" customWidth="1"/>
    <col min="15882" max="15882" width="24.28515625" customWidth="1"/>
    <col min="15883" max="15883" width="23" customWidth="1"/>
    <col min="15884" max="15884" width="25.42578125" customWidth="1"/>
    <col min="16129" max="16129" width="23.42578125" customWidth="1"/>
    <col min="16130" max="16130" width="22.7109375" customWidth="1"/>
    <col min="16131" max="16131" width="25.7109375" customWidth="1"/>
    <col min="16132" max="16132" width="28" customWidth="1"/>
    <col min="16133" max="16133" width="23" customWidth="1"/>
    <col min="16134" max="16134" width="29.85546875" customWidth="1"/>
    <col min="16135" max="16135" width="23.42578125" customWidth="1"/>
    <col min="16136" max="16136" width="22.7109375" customWidth="1"/>
    <col min="16137" max="16137" width="22.85546875" customWidth="1"/>
    <col min="16138" max="16138" width="24.28515625" customWidth="1"/>
    <col min="16139" max="16139" width="23" customWidth="1"/>
    <col min="16140" max="16140" width="25.42578125" customWidth="1"/>
  </cols>
  <sheetData>
    <row r="1" spans="1:12" ht="30" customHeight="1" x14ac:dyDescent="0.25">
      <c r="A1" s="156" t="s">
        <v>3</v>
      </c>
      <c r="B1" s="156"/>
      <c r="C1" s="156"/>
      <c r="D1" s="156"/>
      <c r="E1" s="156"/>
      <c r="F1" s="156"/>
      <c r="G1" s="2"/>
      <c r="H1" s="2"/>
      <c r="I1" s="2"/>
    </row>
    <row r="2" spans="1:12" x14ac:dyDescent="0.25">
      <c r="A2" s="157" t="s">
        <v>277</v>
      </c>
      <c r="B2" s="158"/>
      <c r="C2" s="158"/>
      <c r="D2" s="158"/>
      <c r="E2" s="158"/>
      <c r="F2" s="159"/>
      <c r="G2" s="160" t="s">
        <v>279</v>
      </c>
      <c r="H2" s="161"/>
      <c r="I2" s="161"/>
      <c r="J2" s="161"/>
      <c r="K2" s="161"/>
      <c r="L2" s="162"/>
    </row>
    <row r="3" spans="1:12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</row>
    <row r="4" spans="1:12" ht="66" customHeight="1" x14ac:dyDescent="0.25">
      <c r="A4" s="39" t="str">
        <f>'1 д'!B9</f>
        <v>Бутерброд с маслом сливочным/шоколадным</v>
      </c>
      <c r="B4" s="39" t="str">
        <f>'2 д'!B8</f>
        <v>Салат из свежей капусты с морковью, или с яблоком, или с огурцом, или с перцем</v>
      </c>
      <c r="C4" s="39" t="str">
        <f>'3 д'!B8</f>
        <v>Горячий бутерброд со сметаной и сыром</v>
      </c>
      <c r="D4" s="39" t="str">
        <f>'4д'!B8</f>
        <v>Бутерброд с маслом сливочным/шоколадным</v>
      </c>
      <c r="E4" s="39" t="str">
        <f>'5д'!B9</f>
        <v>Салат из свежих овощей с пекинской капустой</v>
      </c>
      <c r="F4" s="39" t="str">
        <f>'6 д'!B9</f>
        <v>Винегрет овощной  (в меню до 1 марта с луком репчатым, после 1 марта с луком зеленым)</v>
      </c>
      <c r="G4" s="40" t="str">
        <f>'13 д'!B8</f>
        <v>Бутерброд с маслом и сыром.</v>
      </c>
      <c r="H4" s="40" t="str">
        <f>'14 д'!B8</f>
        <v xml:space="preserve">Мучное или кондитерское изделие промышленного производства </v>
      </c>
      <c r="I4" s="40" t="str">
        <f>'15 д'!B8</f>
        <v xml:space="preserve">Бутерброд с джемом </v>
      </c>
      <c r="J4" s="40" t="str">
        <f>'16 д'!B8</f>
        <v>Нарезка из свежих овощей (томаты, огурцы) с зеленью и маслом растительным</v>
      </c>
      <c r="K4" s="40" t="str">
        <f>'17 д'!B8</f>
        <v xml:space="preserve">Горячий бутерброд с сыром </v>
      </c>
      <c r="L4" s="40" t="str">
        <f>'18 д'!B8</f>
        <v>Бутерброд с джемом и маслом сливочным</v>
      </c>
    </row>
    <row r="5" spans="1:12" ht="60" x14ac:dyDescent="0.25">
      <c r="A5" s="39" t="str">
        <f>'1 д'!B10</f>
        <v>Сырники из творога со сгущенным молоком</v>
      </c>
      <c r="B5" s="39" t="str">
        <f>'2 д'!B9</f>
        <v>или Салат Витаминный (с пек.кап.)</v>
      </c>
      <c r="C5" s="39"/>
      <c r="D5" s="39" t="str">
        <f>'4д'!B9</f>
        <v>Рыба томленая в сметанном соусе в овощами</v>
      </c>
      <c r="E5" s="39" t="str">
        <f>'5д'!B10</f>
        <v>или Нарезка из свежих овощей (огурцы, помидоры)</v>
      </c>
      <c r="F5" s="39"/>
      <c r="G5" s="40"/>
      <c r="H5" s="40"/>
      <c r="I5" s="40" t="str">
        <f>'15 д'!B9</f>
        <v>Омлет, запеченный натуральный с маслом сливочным</v>
      </c>
      <c r="J5" s="40" t="str">
        <f>'16 д'!B9</f>
        <v>Или Салат из свеклы с огурцом соленым</v>
      </c>
      <c r="K5" s="40" t="str">
        <f>'17 д'!B9</f>
        <v>или Горячий бутерброд с помидором и сыром</v>
      </c>
      <c r="L5" s="40" t="str">
        <f>'18 д'!B9</f>
        <v xml:space="preserve">или Мучное или кондитерское изделие промышленного производства </v>
      </c>
    </row>
    <row r="6" spans="1:12" ht="47.25" customHeight="1" x14ac:dyDescent="0.25">
      <c r="A6" s="39" t="str">
        <f>'1 д'!B11</f>
        <v>или "Зебра творожная" с молоком сгущеным</v>
      </c>
      <c r="B6" s="39" t="str">
        <f>'2 д'!B10</f>
        <v>Печень по - Строгановски</v>
      </c>
      <c r="C6" s="39" t="str">
        <f>'3 д'!B10</f>
        <v xml:space="preserve">Люля-кебаб из филе куриного </v>
      </c>
      <c r="D6" s="39" t="str">
        <f>'4д'!B10</f>
        <v>или Рыба, запеченная с сыром</v>
      </c>
      <c r="E6" s="39" t="str">
        <f>'5д'!B11</f>
        <v>Жаркое из филе куриного</v>
      </c>
      <c r="F6" s="39" t="str">
        <f>'6 д'!B10</f>
        <v>Котлеты мясные с соусом сметанно-томатным</v>
      </c>
      <c r="G6" s="40" t="str">
        <f>'13 д'!B9</f>
        <v>Чахохбили "По-школьному"</v>
      </c>
      <c r="H6" s="40" t="str">
        <f>'14 д'!B9</f>
        <v>Каша пшеничная с маслом сливочным</v>
      </c>
      <c r="I6" s="40"/>
      <c r="J6" s="40" t="str">
        <f>'16 д'!B10</f>
        <v>Биточки мясные с маслом сливочным</v>
      </c>
      <c r="K6" s="40" t="str">
        <f>'17 д'!B10</f>
        <v xml:space="preserve">Каша молочная жидкая с маслом сливочным </v>
      </c>
      <c r="L6" s="40" t="str">
        <f>'18 д'!B10</f>
        <v>Каша пшеничная с маслом сливочным</v>
      </c>
    </row>
    <row r="7" spans="1:12" ht="27.75" customHeight="1" x14ac:dyDescent="0.25">
      <c r="A7" s="39" t="str">
        <f>'1 д'!B12</f>
        <v>Или с соусом клубничным</v>
      </c>
      <c r="B7" s="39" t="str">
        <f>'2 д'!B11</f>
        <v>или Гуляш из мяса</v>
      </c>
      <c r="C7" s="39"/>
      <c r="D7" s="39" t="str">
        <f>'4д'!B11</f>
        <v>или Рыба запеченная в омлете</v>
      </c>
      <c r="E7" s="39" t="str">
        <f>'5д'!B12</f>
        <v>или Жаркое из индейки</v>
      </c>
      <c r="F7" s="39" t="str">
        <f>'6 д'!B11</f>
        <v>или Тефтели мясные с соусом сметанно-томатным</v>
      </c>
      <c r="G7" s="40"/>
      <c r="H7" s="40"/>
      <c r="I7" s="40"/>
      <c r="J7" s="40" t="str">
        <f>'16 д'!B11</f>
        <v>или Биточки мясные с соусом сметанно-томатным</v>
      </c>
      <c r="K7" s="40"/>
      <c r="L7" s="40"/>
    </row>
    <row r="8" spans="1:12" ht="42" customHeight="1" x14ac:dyDescent="0.25">
      <c r="A8" s="39" t="str">
        <f>'1 д'!B13</f>
        <v>Или с соусом сливочно - ванильным</v>
      </c>
      <c r="B8" s="39" t="str">
        <f>'2 д'!B12</f>
        <v>Пюре  картофельное</v>
      </c>
      <c r="C8" s="39" t="str">
        <f>'3 д'!B11</f>
        <v xml:space="preserve">Овощное рагу </v>
      </c>
      <c r="D8" s="39" t="str">
        <f>'4д'!B12</f>
        <v>Рис припущенный с овощами</v>
      </c>
      <c r="E8" s="39"/>
      <c r="F8" s="39" t="str">
        <f>'6 д'!B12</f>
        <v>Гречка отварная с овощами</v>
      </c>
      <c r="G8" s="40" t="str">
        <f>'13 д'!B10</f>
        <v>Макаронные изделия отварные</v>
      </c>
      <c r="H8" s="40"/>
      <c r="I8" s="40"/>
      <c r="J8" s="40" t="str">
        <f>'16 д'!B12</f>
        <v>Сложный гарнир (картофельное пюре, капуста тушеная)</v>
      </c>
      <c r="K8" s="40"/>
      <c r="L8" s="40"/>
    </row>
    <row r="9" spans="1:12" ht="45" x14ac:dyDescent="0.25">
      <c r="A9" s="39" t="str">
        <f>'1 д'!B14</f>
        <v>Чай с сахаром</v>
      </c>
      <c r="B9" s="39" t="str">
        <f>'2 д'!B13</f>
        <v>Напиток теплый из ягод</v>
      </c>
      <c r="C9" s="39" t="str">
        <f>'3 д'!B12</f>
        <v>Чайный микс из вишни, клубники и апельсинов</v>
      </c>
      <c r="D9" s="39" t="str">
        <f>'4д'!B13</f>
        <v>Клубнично-вишневый чай</v>
      </c>
      <c r="E9" s="39" t="str">
        <f>'5д'!B13</f>
        <v>Компот теплый из свежих фруктов</v>
      </c>
      <c r="F9" s="39" t="str">
        <f>'6 д'!B13</f>
        <v>Чайный коктейль из апельсина, винограда и яблока</v>
      </c>
      <c r="G9" s="40" t="str">
        <f>'13 д'!B11</f>
        <v>Напиток теплый из плодов шиповника</v>
      </c>
      <c r="H9" s="40" t="str">
        <f>'14 д'!B10</f>
        <v>Кофейный напиток с молоком</v>
      </c>
      <c r="I9" s="40" t="str">
        <f>'15 д'!B10</f>
        <v>Чай с сахаром и молоком</v>
      </c>
      <c r="J9" s="40" t="str">
        <f>'16 д'!B13</f>
        <v>Чай с сахаром и лимоном</v>
      </c>
      <c r="K9" s="40" t="str">
        <f>'17 д'!B11</f>
        <v>Какао с молоком</v>
      </c>
      <c r="L9" s="40" t="str">
        <f>'18 д'!B11</f>
        <v>Чай с сахаром</v>
      </c>
    </row>
    <row r="10" spans="1:12" ht="43.5" customHeight="1" x14ac:dyDescent="0.25">
      <c r="A10" s="39"/>
      <c r="B10" s="39"/>
      <c r="C10" s="39"/>
      <c r="D10" s="39" t="str">
        <f>'4д'!B14</f>
        <v>Фрукт (посчитана средняя пищевая ценность яблок, апельсин)</v>
      </c>
      <c r="E10" s="39" t="str">
        <f>'5д'!B14</f>
        <v>Кисломолочный напиток в инд.упак. (снежок, кефир, ряженка, йогурт)</v>
      </c>
      <c r="F10" s="39"/>
      <c r="G10" s="40"/>
      <c r="H10" s="40" t="str">
        <f>'14 д'!B11</f>
        <v>Десерт творожный</v>
      </c>
      <c r="I10" s="40" t="str">
        <f>'15 д'!B11</f>
        <v>Фрукт (посчитана средняя пищевая ценность яблок, апельсин)</v>
      </c>
      <c r="J10" s="40"/>
      <c r="K10" s="40" t="str">
        <f>'17 д'!B12</f>
        <v>Фрукт (посчитана средняя пищевая ценность яблок, апельсин)</v>
      </c>
      <c r="L10" s="40" t="str">
        <f>'18 д'!B12</f>
        <v>Кисломолочный напиток в инд.упак. (снежок, кефир, ряженка, йогурт)</v>
      </c>
    </row>
    <row r="11" spans="1:12" ht="36" customHeight="1" x14ac:dyDescent="0.25">
      <c r="A11" s="39" t="str">
        <f>'1 д'!B15</f>
        <v>Хлеб витаминный ржано-пшеничный</v>
      </c>
      <c r="B11" s="39" t="str">
        <f>'2 д'!B14</f>
        <v>Хлеб витаминный пшеничный</v>
      </c>
      <c r="C11" s="39"/>
      <c r="D11" s="39"/>
      <c r="E11" s="39" t="str">
        <f>'5д'!B15</f>
        <v>Хлеб витаминный пшеничный</v>
      </c>
      <c r="F11" s="39" t="str">
        <f>'6 д'!B14</f>
        <v>Хлеб витаминный пшеничный</v>
      </c>
      <c r="G11" s="40" t="str">
        <f>'13 д'!B12</f>
        <v>Хлеб витаминный пшеничный</v>
      </c>
      <c r="H11" s="40"/>
      <c r="I11" s="40" t="str">
        <f>'15 д'!B12</f>
        <v>Хлеб витаминный ржано-пшеничный</v>
      </c>
      <c r="J11" s="40" t="str">
        <f>'16 д'!B14</f>
        <v>Хлеб витаминный пшеничный</v>
      </c>
      <c r="K11" s="40"/>
      <c r="L11" s="40"/>
    </row>
    <row r="12" spans="1:12" ht="28.5" customHeight="1" x14ac:dyDescent="0.25">
      <c r="A12" s="39"/>
      <c r="B12" s="39" t="str">
        <f>'2 д'!B15</f>
        <v>Хлеб витаминный ржано-пшеничный</v>
      </c>
      <c r="C12" s="39" t="str">
        <f>'3 д'!B13</f>
        <v>Хлеб витаминный ржано-пшеничный</v>
      </c>
      <c r="D12" s="39" t="str">
        <f>'4д'!B15</f>
        <v>Хлеб витаминный ржано-пшеничный</v>
      </c>
      <c r="E12" s="39" t="str">
        <f>'5д'!B16</f>
        <v>Хлеб витаминный ржано-пшеничный</v>
      </c>
      <c r="F12" s="39" t="str">
        <f>'6 д'!B15</f>
        <v>Хлеб витаминный ржано-пшеничный</v>
      </c>
      <c r="G12" s="40" t="str">
        <f>'13 д'!B13</f>
        <v>Хлеб витаминный ржано-пшеничный</v>
      </c>
      <c r="H12" s="40" t="str">
        <f>'14 д'!B12</f>
        <v>Хлеб витаминный ржано-пшеничный</v>
      </c>
      <c r="I12" s="40"/>
      <c r="J12" s="40" t="str">
        <f>'16 д'!B15</f>
        <v>Хлеб витаминный ржано-пшеничный</v>
      </c>
      <c r="K12" s="40" t="str">
        <f>'17 д'!B13</f>
        <v>Хлеб витаминный ржано-пшеничный</v>
      </c>
      <c r="L12" s="40" t="str">
        <f>'18 д'!B13</f>
        <v>Хлеб витаминный ржано-пшеничный</v>
      </c>
    </row>
    <row r="13" spans="1:12" x14ac:dyDescent="0.25">
      <c r="A13" s="163" t="s">
        <v>278</v>
      </c>
      <c r="B13" s="164"/>
      <c r="C13" s="164"/>
      <c r="D13" s="164"/>
      <c r="E13" s="164"/>
      <c r="F13" s="165"/>
      <c r="G13" s="166" t="s">
        <v>280</v>
      </c>
      <c r="H13" s="167"/>
      <c r="I13" s="167"/>
      <c r="J13" s="167"/>
      <c r="K13" s="167"/>
      <c r="L13" s="168"/>
    </row>
    <row r="14" spans="1:12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  <c r="F14" s="5" t="s">
        <v>21</v>
      </c>
      <c r="G14" s="6" t="s">
        <v>22</v>
      </c>
      <c r="H14" s="6" t="s">
        <v>23</v>
      </c>
      <c r="I14" s="6" t="s">
        <v>24</v>
      </c>
      <c r="J14" s="6" t="s">
        <v>25</v>
      </c>
      <c r="K14" s="6" t="s">
        <v>26</v>
      </c>
      <c r="L14" s="6" t="s">
        <v>27</v>
      </c>
    </row>
    <row r="15" spans="1:12" ht="72.75" customHeight="1" x14ac:dyDescent="0.25">
      <c r="A15" s="40" t="str">
        <f>'7 д'!B9</f>
        <v>Бутерброд с маслом сливочным/шоколадным</v>
      </c>
      <c r="B15" s="40" t="str">
        <f>'8 д'!B9</f>
        <v xml:space="preserve">Нарезка из свежих овощей (томаты, огурцы) с маслом растительным </v>
      </c>
      <c r="C15" s="40" t="str">
        <f>'9 д'!B9</f>
        <v>Нарезка из свежих огурцов с маслом растительным, зеленью</v>
      </c>
      <c r="D15" s="40" t="str">
        <f>'10 д'!B9</f>
        <v>Салат "Нежный"</v>
      </c>
      <c r="E15" s="40" t="str">
        <f>'11 д'!B9</f>
        <v>Салат из пекинской капусты с огурцом и кукурузой</v>
      </c>
      <c r="F15" s="40" t="str">
        <f>'12 д'!B9</f>
        <v>Бутерброд с маслом сливочным/шоколадным</v>
      </c>
      <c r="G15" s="39" t="str">
        <f>'19 д'!B9</f>
        <v>Салат из свежей капусты с перцем, или морковью (в меню до 1 марта)</v>
      </c>
      <c r="H15" s="39" t="str">
        <f>'20 д'!B8</f>
        <v>Бутерброд с маслом и сыром.</v>
      </c>
      <c r="I15" s="39" t="str">
        <f>'21 д'!B8</f>
        <v>Бутерброд с джемом и маслом сливочным</v>
      </c>
      <c r="J15" s="39" t="str">
        <f>'22 д'!B8</f>
        <v>Бутерброд с маслом сливочным/шоколадным</v>
      </c>
      <c r="K15" s="39" t="str">
        <f>'23 д'!B8</f>
        <v xml:space="preserve">Бутерброд с сыром </v>
      </c>
      <c r="L15" s="39" t="str">
        <f>'24 д'!B8</f>
        <v>Помидоры свежие (порционно)</v>
      </c>
    </row>
    <row r="16" spans="1:12" ht="57.75" customHeight="1" x14ac:dyDescent="0.25">
      <c r="A16" s="40"/>
      <c r="B16" s="40" t="str">
        <f>'8 д'!B10</f>
        <v>Или Салат "Здоровье"</v>
      </c>
      <c r="C16" s="40" t="str">
        <f>'9 д'!B10</f>
        <v>или Салат "Зимний"</v>
      </c>
      <c r="D16" s="40" t="str">
        <f>'10 д'!B10</f>
        <v>или Салат "Лучик"</v>
      </c>
      <c r="E16" s="40" t="str">
        <f>'11 д'!B10</f>
        <v>Или Огурцы соленые</v>
      </c>
      <c r="F16" s="40"/>
      <c r="G16" s="39" t="str">
        <f>'19 д'!B10</f>
        <v>или Салат "Каприз"</v>
      </c>
      <c r="H16" s="39" t="str">
        <f>'20 д'!B9</f>
        <v>Каша овсяная с грушей, маслом сливочным</v>
      </c>
      <c r="I16" s="39" t="str">
        <f>'21 д'!B9</f>
        <v>Каша "Дружба" (рис, пшено)</v>
      </c>
      <c r="J16" s="39" t="str">
        <f>'22 д'!B9</f>
        <v>Омлет, запеченый с сыром</v>
      </c>
      <c r="K16" s="39" t="str">
        <f>'23 д'!B9</f>
        <v>Каша кукурузная на молоке</v>
      </c>
      <c r="L16" s="39" t="str">
        <f>'24 д'!B9</f>
        <v>Салат "Фабричный" (в меню до 1 марта с луком репчатым, после 1 марта с луком зеленым)</v>
      </c>
    </row>
    <row r="17" spans="1:12" ht="44.25" customHeight="1" x14ac:dyDescent="0.25">
      <c r="A17" s="40" t="str">
        <f>'7 д'!B10</f>
        <v>Пудинг творожный с цукатами со сгущенным молоком</v>
      </c>
      <c r="B17" s="40" t="str">
        <f>'8 д'!B11</f>
        <v>Котлета "Загадка" с соусом сметанно-томатным</v>
      </c>
      <c r="C17" s="40" t="str">
        <f>'9 д'!B11</f>
        <v>Фарфалле с рубленным цыпленком в соусе из томатов и сыром</v>
      </c>
      <c r="D17" s="40" t="str">
        <f>'10 д'!B11</f>
        <v>Печень, тушеная в соусе с овощами</v>
      </c>
      <c r="E17" s="40" t="str">
        <f>'11 д'!B11</f>
        <v>Бефстроганов из филе куриного</v>
      </c>
      <c r="F17" s="40" t="str">
        <f>'12 д'!B10</f>
        <v>Фишкейки с соусом</v>
      </c>
      <c r="G17" s="39" t="str">
        <f>'19 д'!B11</f>
        <v>Плов из филе куриного</v>
      </c>
      <c r="H17" s="39"/>
      <c r="I17" s="39"/>
      <c r="J17" s="39"/>
      <c r="K17" s="39"/>
      <c r="L17" s="39" t="str">
        <f>'24 д'!B10</f>
        <v>Бифштекс "По-Домашнему" с маслом сливочным</v>
      </c>
    </row>
    <row r="18" spans="1:12" ht="49.5" customHeight="1" x14ac:dyDescent="0.25">
      <c r="A18" s="40" t="str">
        <f>'7 д'!B11</f>
        <v>или Сырники из творога со сгущенным молоком</v>
      </c>
      <c r="B18" s="40" t="str">
        <f>'8 д'!B12</f>
        <v>или Ежики мясные, запеченные с соусом сметанно-томатным</v>
      </c>
      <c r="C18" s="40" t="str">
        <f>'9 д'!B12</f>
        <v xml:space="preserve">или Котлета "Лакомка" из филе куриного с маслом сливочным </v>
      </c>
      <c r="D18" s="40" t="str">
        <f>'10 д'!B12</f>
        <v>Гречка вязкая</v>
      </c>
      <c r="E18" s="40"/>
      <c r="F18" s="40" t="str">
        <f>'12 д'!B11</f>
        <v>Или Рыба запеченная в омлете</v>
      </c>
      <c r="G18" s="39" t="str">
        <f>'19 д'!B12</f>
        <v>или Плов из индейки</v>
      </c>
      <c r="H18" s="39"/>
      <c r="I18" s="39"/>
      <c r="J18" s="39"/>
      <c r="K18" s="39"/>
      <c r="L18" s="39"/>
    </row>
    <row r="19" spans="1:12" ht="60" x14ac:dyDescent="0.25">
      <c r="A19" s="40" t="str">
        <f>'7 д'!B12</f>
        <v>или Запеканка из творога со сгущенным молоком</v>
      </c>
      <c r="B19" s="40" t="str">
        <f>'8 д'!B13</f>
        <v>Пюре  картофельное</v>
      </c>
      <c r="C19" s="40" t="str">
        <f>'9 д'!B13</f>
        <v>Макаронные изделия отварные</v>
      </c>
      <c r="D19" s="40" t="str">
        <f>'10 д'!B13</f>
        <v>или Плов из мяса</v>
      </c>
      <c r="E19" s="40" t="str">
        <f>'11 д'!B12</f>
        <v>Пюре  картофельное</v>
      </c>
      <c r="F19" s="40" t="str">
        <f>'12 д'!B12</f>
        <v>Рис припущенный с овощами</v>
      </c>
      <c r="G19" s="39"/>
      <c r="H19" s="39" t="str">
        <f>'20 д'!B10</f>
        <v>Кофейный напиток с молоком</v>
      </c>
      <c r="I19" s="39" t="str">
        <f>'21 д'!B11</f>
        <v>Фрукт (посчитана средняя пищевая ценность яблок, апельсин)</v>
      </c>
      <c r="J19" s="39"/>
      <c r="K19" s="39"/>
      <c r="L19" s="39" t="str">
        <f>'24 д'!B11</f>
        <v>Картофель тушеный</v>
      </c>
    </row>
    <row r="20" spans="1:12" ht="30" x14ac:dyDescent="0.25">
      <c r="A20" s="40" t="str">
        <f>'7 д'!B13</f>
        <v>Или с соусом клубничным</v>
      </c>
      <c r="B20" s="40" t="str">
        <f>'8 д'!B14</f>
        <v>Чай с сахаром и лимоном</v>
      </c>
      <c r="C20" s="40" t="str">
        <f>'9 д'!B14</f>
        <v>Напиток теплый из ягод</v>
      </c>
      <c r="D20" s="40" t="str">
        <f>'10 д'!B14</f>
        <v>Чай с шиповником</v>
      </c>
      <c r="E20" s="40" t="str">
        <f>'11 д'!B13</f>
        <v>Напиток теплый из ягод</v>
      </c>
      <c r="F20" s="40" t="str">
        <f>'12 д'!B13</f>
        <v>Компот теплый из кураги</v>
      </c>
      <c r="G20" s="39" t="str">
        <f>'19 д'!B13</f>
        <v>Чайный Дюшес</v>
      </c>
      <c r="H20" s="39" t="str">
        <f>'20 д'!B11</f>
        <v>Йогурт в инд. уп.</v>
      </c>
      <c r="I20" s="39" t="str">
        <f>'21 д'!B10</f>
        <v>Какао с молоком</v>
      </c>
      <c r="J20" s="39" t="str">
        <f>'22 д'!B10</f>
        <v>Компот теплый из свежих фруктов</v>
      </c>
      <c r="K20" s="39" t="str">
        <f>'23 д'!B10</f>
        <v>Кофейный напиток с молоком</v>
      </c>
      <c r="L20" s="39" t="str">
        <f>'24 д'!B12</f>
        <v>Чай с сахаром и лимоном</v>
      </c>
    </row>
    <row r="21" spans="1:12" ht="60" x14ac:dyDescent="0.25">
      <c r="A21" s="40" t="str">
        <f>'7 д'!B14</f>
        <v>Или с соусом вишневым</v>
      </c>
      <c r="B21" s="40" t="str">
        <f>'8 д'!B15</f>
        <v>Фрукт (посчитана средняя пищевая ценность яблок, апельсин)</v>
      </c>
      <c r="C21" s="40" t="str">
        <f>'9 д'!B15</f>
        <v>Йогурт в инд. уп.</v>
      </c>
      <c r="D21" s="40"/>
      <c r="E21" s="40"/>
      <c r="F21" s="40"/>
      <c r="G21" s="39"/>
      <c r="H21" s="39"/>
      <c r="I21" s="39"/>
      <c r="J21" s="39"/>
      <c r="K21" s="39" t="str">
        <f>'23 д'!B11</f>
        <v>Десерт творожный</v>
      </c>
      <c r="L21" s="39"/>
    </row>
    <row r="22" spans="1:12" ht="30" customHeight="1" x14ac:dyDescent="0.25">
      <c r="A22" s="40" t="str">
        <f>'7 д'!B15</f>
        <v>Чай с сахаром</v>
      </c>
      <c r="B22" s="40" t="str">
        <f>'8 д'!B16</f>
        <v>Хлеб витаминный пшеничный</v>
      </c>
      <c r="C22" s="40" t="str">
        <f>'9 д'!B16</f>
        <v>Хлеб витаминный пшеничный</v>
      </c>
      <c r="D22" s="40" t="str">
        <f>'10 д'!B15</f>
        <v>Хлеб витаминный пшеничный</v>
      </c>
      <c r="E22" s="40" t="str">
        <f>'11 д'!B14</f>
        <v>Хлеб витаминный пшеничный</v>
      </c>
      <c r="F22" s="40"/>
      <c r="G22" s="39" t="str">
        <f>'19 д'!B14</f>
        <v>Хлеб витаминный пшеничный</v>
      </c>
      <c r="H22" s="39"/>
      <c r="I22" s="39"/>
      <c r="J22" s="39" t="str">
        <f>'22 д'!B11</f>
        <v>Хлеб витаминный пшеничный</v>
      </c>
      <c r="K22" s="39"/>
      <c r="L22" s="39" t="str">
        <f>'24 д'!B13</f>
        <v>Хлеб витаминный пшеничный</v>
      </c>
    </row>
    <row r="23" spans="1:12" ht="28.5" customHeight="1" x14ac:dyDescent="0.25">
      <c r="A23" s="40" t="str">
        <f>'7 д'!B16</f>
        <v>Хлеб витаминный ржано-пшеничный</v>
      </c>
      <c r="B23" s="40" t="str">
        <f>'8 д'!B17</f>
        <v>Хлеб витаминный ржано-пшеничный</v>
      </c>
      <c r="C23" s="40" t="str">
        <f>'9 д'!B17</f>
        <v>Хлеб витаминный ржано-пшеничный</v>
      </c>
      <c r="D23" s="40" t="str">
        <f>'10 д'!B16</f>
        <v>Хлеб витаминный ржано-пшеничный</v>
      </c>
      <c r="E23" s="40" t="str">
        <f>'11 д'!B15</f>
        <v>Хлеб витаминный ржано-пшеничный</v>
      </c>
      <c r="F23" s="40" t="str">
        <f>'12 д'!B14</f>
        <v>Хлеб витаминный ржано-пшеничный</v>
      </c>
      <c r="G23" s="39" t="str">
        <f>'19 д'!B15</f>
        <v>Хлеб витаминный ржано-пшеничный</v>
      </c>
      <c r="H23" s="132" t="str">
        <f>'20 д'!B12</f>
        <v>Хлеб витаминный ржано-пшеничный</v>
      </c>
      <c r="I23" s="39" t="str">
        <f>'21 д'!B12</f>
        <v>Хлеб витаминный ржано-пшеничный</v>
      </c>
      <c r="J23" s="39" t="str">
        <f>'22 д'!B12</f>
        <v>Хлеб витаминный ржано-пшеничный</v>
      </c>
      <c r="K23" s="39" t="str">
        <f>'23 д'!B12</f>
        <v>Хлеб витаминный ржано-пшеничный</v>
      </c>
      <c r="L23" s="39" t="str">
        <f>'24 д'!B14</f>
        <v>Хлеб витаминный ржано-пшеничный</v>
      </c>
    </row>
  </sheetData>
  <mergeCells count="5">
    <mergeCell ref="A1:F1"/>
    <mergeCell ref="A2:F2"/>
    <mergeCell ref="G2:L2"/>
    <mergeCell ref="A13:F13"/>
    <mergeCell ref="G13:L13"/>
  </mergeCells>
  <pageMargins left="0.11811023622047245" right="0.11811023622047245" top="0.15748031496062992" bottom="0.19685039370078741" header="0.31496062992125984" footer="0.31496062992125984"/>
  <pageSetup paperSize="9" scale="90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7"/>
  <sheetViews>
    <sheetView workbookViewId="0">
      <selection activeCell="L20" sqref="L20:L21"/>
    </sheetView>
  </sheetViews>
  <sheetFormatPr defaultRowHeight="15" x14ac:dyDescent="0.25"/>
  <cols>
    <col min="2" max="2" width="10" customWidth="1"/>
    <col min="3" max="3" width="15.42578125" customWidth="1"/>
    <col min="4" max="4" width="15.7109375" customWidth="1"/>
    <col min="5" max="5" width="26.42578125" customWidth="1"/>
  </cols>
  <sheetData>
    <row r="1" spans="1:7" ht="32.25" customHeight="1" x14ac:dyDescent="0.25">
      <c r="A1" s="169" t="s">
        <v>28</v>
      </c>
      <c r="B1" s="169"/>
      <c r="C1" s="169"/>
      <c r="D1" s="169"/>
      <c r="E1" s="169"/>
      <c r="F1" s="169"/>
    </row>
    <row r="2" spans="1:7" ht="16.5" thickBot="1" x14ac:dyDescent="0.3">
      <c r="A2" s="1"/>
      <c r="B2" s="1"/>
      <c r="C2" s="170"/>
      <c r="D2" s="170"/>
      <c r="E2" s="1"/>
    </row>
    <row r="3" spans="1:7" ht="15.75" x14ac:dyDescent="0.25">
      <c r="A3" s="171"/>
      <c r="B3" s="172" t="s">
        <v>29</v>
      </c>
      <c r="C3" s="174" t="s">
        <v>30</v>
      </c>
      <c r="D3" s="175"/>
      <c r="E3" s="176" t="s">
        <v>67</v>
      </c>
    </row>
    <row r="4" spans="1:7" x14ac:dyDescent="0.25">
      <c r="A4" s="171"/>
      <c r="B4" s="173"/>
      <c r="C4" s="7" t="s">
        <v>31</v>
      </c>
      <c r="D4" s="7" t="s">
        <v>32</v>
      </c>
      <c r="E4" s="177"/>
    </row>
    <row r="5" spans="1:7" ht="15.75" x14ac:dyDescent="0.25">
      <c r="A5" s="8"/>
      <c r="B5" s="9" t="s">
        <v>33</v>
      </c>
      <c r="C5" s="10"/>
      <c r="D5" s="11">
        <v>0.25</v>
      </c>
      <c r="E5" s="38"/>
    </row>
    <row r="6" spans="1:7" ht="15.75" x14ac:dyDescent="0.25">
      <c r="B6" s="12">
        <v>1</v>
      </c>
      <c r="C6" s="53">
        <f>'1 д'!G16</f>
        <v>578.67999999999995</v>
      </c>
      <c r="D6" s="13">
        <f>C6*100/F8</f>
        <v>24.624680851063825</v>
      </c>
      <c r="E6" s="38"/>
    </row>
    <row r="7" spans="1:7" ht="15.75" x14ac:dyDescent="0.25">
      <c r="B7" s="12">
        <v>2</v>
      </c>
      <c r="C7" s="53">
        <f>'2 д'!G16</f>
        <v>587.66999999999996</v>
      </c>
      <c r="D7" s="13">
        <f>C7*100/F8</f>
        <v>25.00723404255319</v>
      </c>
      <c r="E7" s="38"/>
    </row>
    <row r="8" spans="1:7" ht="15.75" x14ac:dyDescent="0.25">
      <c r="B8" s="12">
        <v>3</v>
      </c>
      <c r="C8" s="53">
        <f>'3 д'!G14</f>
        <v>595.57999999999993</v>
      </c>
      <c r="D8" s="13">
        <f>C8*100/F8</f>
        <v>25.343829787234039</v>
      </c>
      <c r="E8" s="38"/>
      <c r="F8" s="57">
        <v>2350</v>
      </c>
    </row>
    <row r="9" spans="1:7" ht="15.75" x14ac:dyDescent="0.25">
      <c r="B9" s="12">
        <v>4</v>
      </c>
      <c r="C9" s="53">
        <f>'4д'!G16</f>
        <v>590.20000000000005</v>
      </c>
      <c r="D9" s="13">
        <f>C9*100/F8</f>
        <v>25.114893617021281</v>
      </c>
      <c r="E9" s="38"/>
    </row>
    <row r="10" spans="1:7" ht="15.75" x14ac:dyDescent="0.25">
      <c r="B10" s="12">
        <v>5</v>
      </c>
      <c r="C10" s="53">
        <f>'5д'!G17</f>
        <v>591.34</v>
      </c>
      <c r="D10" s="13">
        <f>C10*100/F8</f>
        <v>25.163404255319151</v>
      </c>
      <c r="E10" s="38"/>
    </row>
    <row r="11" spans="1:7" ht="15.75" x14ac:dyDescent="0.25">
      <c r="B11" s="12">
        <v>6</v>
      </c>
      <c r="C11" s="54">
        <f>'6 д'!G16</f>
        <v>581.54</v>
      </c>
      <c r="D11" s="13">
        <f>C11*100/F8</f>
        <v>24.746382978723403</v>
      </c>
      <c r="E11" s="55">
        <f>(C6+C7+C8+C9+C10+C11)/6</f>
        <v>587.50166666666667</v>
      </c>
      <c r="F11" s="142">
        <f>E11*100/F8</f>
        <v>25.000070921985813</v>
      </c>
      <c r="G11" t="s">
        <v>32</v>
      </c>
    </row>
    <row r="12" spans="1:7" ht="15.75" x14ac:dyDescent="0.25">
      <c r="B12" s="12">
        <v>7</v>
      </c>
      <c r="C12" s="54">
        <f>'7 д'!G17</f>
        <v>581.42999999999995</v>
      </c>
      <c r="D12" s="13">
        <f>C12*100/F8</f>
        <v>24.741702127659572</v>
      </c>
      <c r="E12" s="38"/>
    </row>
    <row r="13" spans="1:7" ht="15.75" x14ac:dyDescent="0.25">
      <c r="B13" s="12">
        <v>8</v>
      </c>
      <c r="C13" s="53">
        <f>'8 д'!G18</f>
        <v>596.04</v>
      </c>
      <c r="D13" s="13">
        <f>C13*100/F8</f>
        <v>25.36340425531915</v>
      </c>
      <c r="E13" s="38"/>
    </row>
    <row r="14" spans="1:7" ht="15.75" x14ac:dyDescent="0.25">
      <c r="B14" s="12">
        <v>9</v>
      </c>
      <c r="C14" s="53">
        <f>'9 д'!G18</f>
        <v>584.28775499999995</v>
      </c>
      <c r="D14" s="13">
        <f>C14*100/F8</f>
        <v>24.863308723404252</v>
      </c>
      <c r="E14" s="38"/>
    </row>
    <row r="15" spans="1:7" ht="15.75" x14ac:dyDescent="0.25">
      <c r="B15" s="12">
        <v>10</v>
      </c>
      <c r="C15" s="53">
        <f>'10 д'!G17</f>
        <v>580.04999999999995</v>
      </c>
      <c r="D15" s="13">
        <f>C15*100/F8</f>
        <v>24.682978723404251</v>
      </c>
      <c r="E15" s="38"/>
    </row>
    <row r="16" spans="1:7" x14ac:dyDescent="0.25">
      <c r="B16" s="14">
        <v>11</v>
      </c>
      <c r="C16" s="53">
        <f>'11 д'!G16</f>
        <v>574.86999999999989</v>
      </c>
      <c r="D16" s="13">
        <f>C16*100/F8</f>
        <v>24.462553191489356</v>
      </c>
      <c r="E16" s="7"/>
      <c r="G16" s="56">
        <v>587.5</v>
      </c>
    </row>
    <row r="17" spans="2:5" ht="15.75" x14ac:dyDescent="0.25">
      <c r="B17" s="15">
        <v>12</v>
      </c>
      <c r="C17" s="53">
        <f>'12 д'!G15</f>
        <v>608.30000000000007</v>
      </c>
      <c r="D17" s="13">
        <f>C17*100/F8</f>
        <v>25.885106382978726</v>
      </c>
      <c r="E17" s="55">
        <f>(C12+C13+C14+C15+C16+C17)/6</f>
        <v>587.49629249999998</v>
      </c>
    </row>
    <row r="18" spans="2:5" ht="15.75" x14ac:dyDescent="0.25">
      <c r="B18" s="15">
        <v>13</v>
      </c>
      <c r="C18" s="53">
        <f>'13 д'!G14</f>
        <v>599.69999999999993</v>
      </c>
      <c r="D18" s="13">
        <f>C18*100/F8</f>
        <v>25.519148936170211</v>
      </c>
      <c r="E18" s="38"/>
    </row>
    <row r="19" spans="2:5" ht="15.75" x14ac:dyDescent="0.25">
      <c r="B19" s="15">
        <v>14</v>
      </c>
      <c r="C19" s="53">
        <f>'14 д'!G13</f>
        <v>613.03</v>
      </c>
      <c r="D19" s="13">
        <f>C19*100/F8</f>
        <v>26.086382978723403</v>
      </c>
      <c r="E19" s="38"/>
    </row>
    <row r="20" spans="2:5" ht="15.75" x14ac:dyDescent="0.25">
      <c r="B20" s="15">
        <v>15</v>
      </c>
      <c r="C20" s="53">
        <f>'15 д'!G13</f>
        <v>598.86</v>
      </c>
      <c r="D20" s="13">
        <f>C20*100/F8</f>
        <v>25.483404255319147</v>
      </c>
      <c r="E20" s="38"/>
    </row>
    <row r="21" spans="2:5" ht="15.75" x14ac:dyDescent="0.25">
      <c r="B21" s="15">
        <v>16</v>
      </c>
      <c r="C21" s="53">
        <f>'16 д'!G16</f>
        <v>570.22</v>
      </c>
      <c r="D21" s="13">
        <f>C21*100/F8</f>
        <v>24.264680851063829</v>
      </c>
      <c r="E21" s="38"/>
    </row>
    <row r="22" spans="2:5" ht="15.75" x14ac:dyDescent="0.25">
      <c r="B22" s="15">
        <v>17</v>
      </c>
      <c r="C22" s="53">
        <f>'17 д'!G14</f>
        <v>575.59</v>
      </c>
      <c r="D22" s="13">
        <f>C22*100/F8</f>
        <v>24.493191489361703</v>
      </c>
      <c r="E22" s="38"/>
    </row>
    <row r="23" spans="2:5" ht="15.75" x14ac:dyDescent="0.25">
      <c r="B23" s="15">
        <v>18</v>
      </c>
      <c r="C23" s="54">
        <f>'18 д'!G14</f>
        <v>567.6</v>
      </c>
      <c r="D23" s="13">
        <f>C23*100/F8</f>
        <v>24.153191489361703</v>
      </c>
      <c r="E23" s="55">
        <f>(C18+C19+C20+C21+C22+C23)/6</f>
        <v>587.50000000000011</v>
      </c>
    </row>
    <row r="24" spans="2:5" ht="15.75" x14ac:dyDescent="0.25">
      <c r="B24" s="15">
        <v>19</v>
      </c>
      <c r="C24" s="54">
        <f>'19 д'!G16</f>
        <v>596.90000000000009</v>
      </c>
      <c r="D24" s="13">
        <f>C24*100/F8</f>
        <v>25.400000000000002</v>
      </c>
      <c r="E24" s="38"/>
    </row>
    <row r="25" spans="2:5" ht="15.75" x14ac:dyDescent="0.25">
      <c r="B25" s="15">
        <v>20</v>
      </c>
      <c r="C25" s="54">
        <f>'20 д'!G13</f>
        <v>563.72</v>
      </c>
      <c r="D25" s="13">
        <f>C25*100/F8</f>
        <v>23.988085106382979</v>
      </c>
      <c r="E25" s="38"/>
    </row>
    <row r="26" spans="2:5" ht="15.75" x14ac:dyDescent="0.25">
      <c r="B26" s="15">
        <v>21</v>
      </c>
      <c r="C26" s="54">
        <f>'21 д'!G13</f>
        <v>585.88</v>
      </c>
      <c r="D26" s="13">
        <f>C26*100/F8</f>
        <v>24.931063829787234</v>
      </c>
      <c r="E26" s="38"/>
    </row>
    <row r="27" spans="2:5" ht="15.75" x14ac:dyDescent="0.25">
      <c r="B27" s="15">
        <v>22</v>
      </c>
      <c r="C27" s="54">
        <f>'22 д'!G13</f>
        <v>585.54999999999995</v>
      </c>
      <c r="D27" s="13">
        <f>C27*100/F8</f>
        <v>24.91702127659574</v>
      </c>
      <c r="E27" s="38"/>
    </row>
    <row r="28" spans="2:5" ht="15.75" x14ac:dyDescent="0.25">
      <c r="B28" s="15">
        <v>23</v>
      </c>
      <c r="C28" s="54">
        <f>'23 д'!G13</f>
        <v>583.79999999999995</v>
      </c>
      <c r="D28" s="13">
        <f>C28*100/F8</f>
        <v>24.842553191489358</v>
      </c>
      <c r="E28" s="38"/>
    </row>
    <row r="29" spans="2:5" ht="15.75" x14ac:dyDescent="0.25">
      <c r="B29" s="15">
        <v>24</v>
      </c>
      <c r="C29" s="53">
        <f>'24 д'!G15</f>
        <v>609.15</v>
      </c>
      <c r="D29" s="13">
        <f>C29*100/F8</f>
        <v>25.921276595744679</v>
      </c>
      <c r="E29" s="55">
        <f>(C24+C25+C26+C27+C28+C29)/6</f>
        <v>587.50000000000011</v>
      </c>
    </row>
    <row r="30" spans="2:5" x14ac:dyDescent="0.25">
      <c r="B30" s="16" t="s">
        <v>34</v>
      </c>
      <c r="C30" s="143">
        <f>SUM(C6:C29)/24</f>
        <v>587.49948979166663</v>
      </c>
      <c r="D30" s="17">
        <f>SUM(D6:D29)/24</f>
        <v>24.999978289007093</v>
      </c>
      <c r="E30" s="38"/>
    </row>
    <row r="34" spans="2:5" x14ac:dyDescent="0.25">
      <c r="C34" s="123">
        <v>-0.05</v>
      </c>
      <c r="D34" s="124" t="s">
        <v>217</v>
      </c>
      <c r="E34" s="123">
        <v>0.05</v>
      </c>
    </row>
    <row r="35" spans="2:5" x14ac:dyDescent="0.25">
      <c r="B35" t="s">
        <v>0</v>
      </c>
      <c r="C35" s="122">
        <v>18.29</v>
      </c>
      <c r="D35" s="124">
        <v>19.25</v>
      </c>
      <c r="E35" s="122">
        <v>20.22</v>
      </c>
    </row>
    <row r="36" spans="2:5" x14ac:dyDescent="0.25">
      <c r="B36" t="s">
        <v>1</v>
      </c>
      <c r="C36" s="122">
        <v>18.77</v>
      </c>
      <c r="D36" s="124">
        <v>19.75</v>
      </c>
      <c r="E36" s="122">
        <v>20.74</v>
      </c>
    </row>
    <row r="37" spans="2:5" x14ac:dyDescent="0.25">
      <c r="B37" t="s">
        <v>2</v>
      </c>
      <c r="C37" s="122">
        <v>79.569999999999993</v>
      </c>
      <c r="D37" s="124">
        <v>83.75</v>
      </c>
      <c r="E37" s="122">
        <v>87.94</v>
      </c>
    </row>
  </sheetData>
  <mergeCells count="6">
    <mergeCell ref="A1:F1"/>
    <mergeCell ref="C2:D2"/>
    <mergeCell ref="A3:A4"/>
    <mergeCell ref="B3:B4"/>
    <mergeCell ref="C3:D3"/>
    <mergeCell ref="E3:E4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24"/>
  <sheetViews>
    <sheetView workbookViewId="0">
      <selection activeCell="Q1" sqref="Q1:X1048576"/>
    </sheetView>
  </sheetViews>
  <sheetFormatPr defaultRowHeight="15" x14ac:dyDescent="0.25"/>
  <cols>
    <col min="1" max="1" width="12.42578125" customWidth="1"/>
    <col min="2" max="2" width="36" customWidth="1"/>
    <col min="3" max="3" width="6.140625" customWidth="1"/>
    <col min="4" max="6" width="6.42578125" customWidth="1"/>
    <col min="7" max="7" width="8.140625" customWidth="1"/>
    <col min="8" max="8" width="7" customWidth="1"/>
    <col min="9" max="9" width="6.42578125" customWidth="1"/>
    <col min="10" max="10" width="7.7109375" customWidth="1"/>
    <col min="11" max="12" width="6.42578125" customWidth="1"/>
    <col min="13" max="13" width="8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6" ht="25.5" x14ac:dyDescent="0.35">
      <c r="C2" s="18" t="s">
        <v>36</v>
      </c>
      <c r="D2" s="19"/>
      <c r="E2" s="20"/>
    </row>
    <row r="4" spans="1:16" ht="15.75" x14ac:dyDescent="0.25">
      <c r="A4" s="21" t="s">
        <v>80</v>
      </c>
    </row>
    <row r="5" spans="1:16" ht="30" x14ac:dyDescent="0.25">
      <c r="A5" s="151" t="s">
        <v>65</v>
      </c>
      <c r="B5" s="149" t="s">
        <v>38</v>
      </c>
      <c r="C5" s="149" t="s">
        <v>39</v>
      </c>
      <c r="D5" s="66" t="s">
        <v>40</v>
      </c>
      <c r="E5" s="66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6" x14ac:dyDescent="0.25">
      <c r="A6" s="152"/>
      <c r="B6" s="149"/>
      <c r="C6" s="149"/>
      <c r="D6" s="23" t="s">
        <v>46</v>
      </c>
      <c r="E6" s="24" t="s">
        <v>46</v>
      </c>
      <c r="F6" s="149"/>
      <c r="G6" s="154"/>
      <c r="H6" s="25" t="s">
        <v>47</v>
      </c>
      <c r="I6" s="25" t="s">
        <v>48</v>
      </c>
      <c r="J6" s="25" t="s">
        <v>49</v>
      </c>
      <c r="K6" s="25" t="s">
        <v>50</v>
      </c>
      <c r="L6" s="25" t="s">
        <v>51</v>
      </c>
      <c r="M6" s="25" t="s">
        <v>52</v>
      </c>
      <c r="N6" s="25" t="s">
        <v>53</v>
      </c>
      <c r="O6" s="25" t="s">
        <v>54</v>
      </c>
      <c r="P6" s="23" t="s">
        <v>55</v>
      </c>
    </row>
    <row r="7" spans="1:16" x14ac:dyDescent="0.25">
      <c r="B7" s="22" t="s">
        <v>56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6.5" customHeight="1" x14ac:dyDescent="0.25">
      <c r="A8" s="99" t="s">
        <v>225</v>
      </c>
      <c r="B8" s="28" t="s">
        <v>224</v>
      </c>
      <c r="C8" s="75">
        <v>45</v>
      </c>
      <c r="D8" s="46">
        <v>3.23</v>
      </c>
      <c r="E8" s="46">
        <v>3.02</v>
      </c>
      <c r="F8" s="46">
        <v>12.71</v>
      </c>
      <c r="G8" s="46">
        <v>112.25</v>
      </c>
      <c r="H8" s="42">
        <v>89.85</v>
      </c>
      <c r="I8" s="42">
        <v>10.92</v>
      </c>
      <c r="J8" s="42">
        <v>67.209999999999994</v>
      </c>
      <c r="K8" s="42">
        <v>0.54</v>
      </c>
      <c r="L8" s="42">
        <v>24.6</v>
      </c>
      <c r="M8" s="42">
        <v>44.8</v>
      </c>
      <c r="N8" s="42">
        <v>0.52</v>
      </c>
      <c r="O8" s="42">
        <v>0.03</v>
      </c>
      <c r="P8" s="46">
        <v>0.04</v>
      </c>
    </row>
    <row r="9" spans="1:16" ht="16.5" customHeight="1" x14ac:dyDescent="0.25">
      <c r="A9" s="31" t="s">
        <v>103</v>
      </c>
      <c r="B9" s="63" t="s">
        <v>284</v>
      </c>
      <c r="C9" s="51" t="s">
        <v>285</v>
      </c>
      <c r="D9" s="42">
        <v>3.12</v>
      </c>
      <c r="E9" s="42">
        <v>4.7</v>
      </c>
      <c r="F9" s="42">
        <v>7.69</v>
      </c>
      <c r="G9" s="42">
        <v>96.43</v>
      </c>
      <c r="H9" s="45">
        <v>139.06</v>
      </c>
      <c r="I9" s="45">
        <v>10.35</v>
      </c>
      <c r="J9" s="45">
        <v>89.37</v>
      </c>
      <c r="K9" s="45">
        <v>0.46</v>
      </c>
      <c r="L9" s="42">
        <v>27.3</v>
      </c>
      <c r="M9" s="42">
        <v>50.4</v>
      </c>
      <c r="N9" s="45">
        <v>0.32</v>
      </c>
      <c r="O9" s="45">
        <v>0.03</v>
      </c>
      <c r="P9" s="46">
        <v>0.05</v>
      </c>
    </row>
    <row r="10" spans="1:16" ht="16.5" customHeight="1" x14ac:dyDescent="0.25">
      <c r="A10" s="36" t="s">
        <v>83</v>
      </c>
      <c r="B10" s="61" t="s">
        <v>169</v>
      </c>
      <c r="C10" s="75">
        <v>90</v>
      </c>
      <c r="D10" s="42">
        <v>10.97</v>
      </c>
      <c r="E10" s="42">
        <v>12.26</v>
      </c>
      <c r="F10" s="42">
        <v>15.02</v>
      </c>
      <c r="G10" s="42">
        <v>192.42</v>
      </c>
      <c r="H10" s="42">
        <v>23.6</v>
      </c>
      <c r="I10" s="42">
        <v>18.71</v>
      </c>
      <c r="J10" s="42">
        <v>144.08000000000001</v>
      </c>
      <c r="K10" s="42">
        <v>1.64</v>
      </c>
      <c r="L10" s="42">
        <v>10.8</v>
      </c>
      <c r="M10" s="42">
        <v>18.72</v>
      </c>
      <c r="N10" s="42">
        <v>4.2</v>
      </c>
      <c r="O10" s="42">
        <v>0.02</v>
      </c>
      <c r="P10" s="46">
        <v>1.08</v>
      </c>
    </row>
    <row r="11" spans="1:16" ht="16.5" customHeight="1" x14ac:dyDescent="0.25">
      <c r="A11" s="36" t="s">
        <v>117</v>
      </c>
      <c r="B11" s="87" t="s">
        <v>118</v>
      </c>
      <c r="C11" s="75">
        <v>150</v>
      </c>
      <c r="D11" s="42">
        <v>3.57</v>
      </c>
      <c r="E11" s="42">
        <v>5.0229999999999997</v>
      </c>
      <c r="F11" s="42">
        <v>23.37</v>
      </c>
      <c r="G11" s="42">
        <v>179.27</v>
      </c>
      <c r="H11" s="42">
        <v>23.6</v>
      </c>
      <c r="I11" s="42">
        <v>18.71</v>
      </c>
      <c r="J11" s="42">
        <v>144.08000000000001</v>
      </c>
      <c r="K11" s="42">
        <v>1.64</v>
      </c>
      <c r="L11" s="42">
        <v>10.8</v>
      </c>
      <c r="M11" s="42">
        <v>18.72</v>
      </c>
      <c r="N11" s="42">
        <v>4.2</v>
      </c>
      <c r="O11" s="42">
        <v>0.02</v>
      </c>
      <c r="P11" s="46">
        <v>1.08</v>
      </c>
    </row>
    <row r="12" spans="1:16" ht="25.5" customHeight="1" x14ac:dyDescent="0.25">
      <c r="A12" s="36" t="s">
        <v>121</v>
      </c>
      <c r="B12" s="87" t="s">
        <v>122</v>
      </c>
      <c r="C12" s="50">
        <v>200</v>
      </c>
      <c r="D12" s="42">
        <v>0.38</v>
      </c>
      <c r="E12" s="42">
        <v>0.1</v>
      </c>
      <c r="F12" s="42">
        <v>14.58</v>
      </c>
      <c r="G12" s="42">
        <v>56.4</v>
      </c>
      <c r="H12" s="42">
        <v>7.44</v>
      </c>
      <c r="I12" s="42">
        <v>3.39</v>
      </c>
      <c r="J12" s="42">
        <v>4.79</v>
      </c>
      <c r="K12" s="42">
        <v>0.14000000000000001</v>
      </c>
      <c r="L12" s="42">
        <v>0</v>
      </c>
      <c r="M12" s="42">
        <v>2.11</v>
      </c>
      <c r="N12" s="42">
        <v>7.0000000000000007E-2</v>
      </c>
      <c r="O12" s="42">
        <v>0.01</v>
      </c>
      <c r="P12" s="46">
        <v>4.33</v>
      </c>
    </row>
    <row r="13" spans="1:16" ht="16.5" customHeight="1" x14ac:dyDescent="0.25">
      <c r="A13" s="44"/>
      <c r="B13" s="47" t="s">
        <v>63</v>
      </c>
      <c r="C13" s="76">
        <v>30</v>
      </c>
      <c r="D13" s="48">
        <v>1.78</v>
      </c>
      <c r="E13" s="48">
        <v>0.2</v>
      </c>
      <c r="F13" s="48">
        <v>17</v>
      </c>
      <c r="G13" s="48">
        <v>55.24</v>
      </c>
      <c r="H13" s="48">
        <v>7</v>
      </c>
      <c r="I13" s="48">
        <v>9.4</v>
      </c>
      <c r="J13" s="48">
        <v>31.6</v>
      </c>
      <c r="K13" s="48">
        <v>0.78</v>
      </c>
      <c r="L13" s="48">
        <v>0</v>
      </c>
      <c r="M13" s="48">
        <v>0.2</v>
      </c>
      <c r="N13" s="48">
        <v>0.28000000000000003</v>
      </c>
      <c r="O13" s="48">
        <v>0.04</v>
      </c>
      <c r="P13" s="48">
        <v>0</v>
      </c>
    </row>
    <row r="14" spans="1:16" x14ac:dyDescent="0.25">
      <c r="A14" s="44"/>
      <c r="B14" s="30" t="s">
        <v>64</v>
      </c>
      <c r="C14" s="43"/>
      <c r="D14" s="52">
        <f>D8+D10+D11+D12+D13</f>
        <v>19.93</v>
      </c>
      <c r="E14" s="52">
        <f t="shared" ref="E14:P14" si="0">E8+E10+E11+E12+E13</f>
        <v>20.602999999999998</v>
      </c>
      <c r="F14" s="52">
        <f t="shared" si="0"/>
        <v>82.68</v>
      </c>
      <c r="G14" s="52">
        <f t="shared" si="0"/>
        <v>595.57999999999993</v>
      </c>
      <c r="H14" s="52">
        <f t="shared" si="0"/>
        <v>151.48999999999998</v>
      </c>
      <c r="I14" s="52">
        <f t="shared" si="0"/>
        <v>61.13</v>
      </c>
      <c r="J14" s="52">
        <f t="shared" si="0"/>
        <v>391.76000000000005</v>
      </c>
      <c r="K14" s="52">
        <f t="shared" si="0"/>
        <v>4.7399999999999993</v>
      </c>
      <c r="L14" s="52">
        <f t="shared" si="0"/>
        <v>46.2</v>
      </c>
      <c r="M14" s="52">
        <f t="shared" si="0"/>
        <v>84.55</v>
      </c>
      <c r="N14" s="52">
        <f t="shared" si="0"/>
        <v>9.2700000000000014</v>
      </c>
      <c r="O14" s="52">
        <f t="shared" si="0"/>
        <v>0.12</v>
      </c>
      <c r="P14" s="52">
        <f t="shared" si="0"/>
        <v>6.53</v>
      </c>
    </row>
    <row r="15" spans="1:16" x14ac:dyDescent="0.25">
      <c r="A15" s="44"/>
      <c r="B15" s="44"/>
      <c r="C15" s="43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16" x14ac:dyDescent="0.25">
      <c r="A16" s="44"/>
      <c r="B16" s="44"/>
      <c r="C16" s="44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1:16" x14ac:dyDescent="0.25">
      <c r="A17" s="44"/>
      <c r="B17" s="44" t="s">
        <v>216</v>
      </c>
      <c r="C17" s="46">
        <f>D14</f>
        <v>19.93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x14ac:dyDescent="0.25">
      <c r="A18" s="44"/>
      <c r="B18" s="44" t="s">
        <v>1</v>
      </c>
      <c r="C18" s="46">
        <f>E14</f>
        <v>20.602999999999998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x14ac:dyDescent="0.25">
      <c r="B19" s="44" t="s">
        <v>2</v>
      </c>
      <c r="C19" s="46">
        <f>F14</f>
        <v>82.68</v>
      </c>
    </row>
    <row r="20" spans="1:16" x14ac:dyDescent="0.25">
      <c r="B20" s="44"/>
      <c r="C20" s="44"/>
    </row>
    <row r="21" spans="1:16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9685039370078741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P30"/>
  <sheetViews>
    <sheetView topLeftCell="A4" workbookViewId="0">
      <selection activeCell="Q4" sqref="Q1:W1048576"/>
    </sheetView>
  </sheetViews>
  <sheetFormatPr defaultRowHeight="15" x14ac:dyDescent="0.25"/>
  <cols>
    <col min="1" max="1" width="11" customWidth="1"/>
    <col min="2" max="2" width="38" customWidth="1"/>
    <col min="3" max="3" width="7" customWidth="1"/>
    <col min="4" max="6" width="6.42578125" customWidth="1"/>
    <col min="7" max="7" width="8.140625" customWidth="1"/>
    <col min="8" max="8" width="7.7109375" customWidth="1"/>
    <col min="9" max="9" width="6.42578125" customWidth="1"/>
    <col min="10" max="10" width="7.7109375" customWidth="1"/>
    <col min="11" max="11" width="6.42578125" customWidth="1"/>
    <col min="12" max="12" width="7.28515625" customWidth="1"/>
    <col min="13" max="13" width="7.4257812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2" spans="1:16" ht="25.5" x14ac:dyDescent="0.35">
      <c r="C2" s="18" t="s">
        <v>36</v>
      </c>
      <c r="D2" s="19"/>
      <c r="E2" s="20"/>
    </row>
    <row r="4" spans="1:16" ht="15.75" x14ac:dyDescent="0.25">
      <c r="A4" s="21" t="s">
        <v>88</v>
      </c>
    </row>
    <row r="5" spans="1:16" ht="30" x14ac:dyDescent="0.25">
      <c r="A5" s="151" t="s">
        <v>65</v>
      </c>
      <c r="B5" s="149" t="s">
        <v>38</v>
      </c>
      <c r="C5" s="149" t="s">
        <v>39</v>
      </c>
      <c r="D5" s="66" t="s">
        <v>40</v>
      </c>
      <c r="E5" s="66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50"/>
    </row>
    <row r="6" spans="1:16" x14ac:dyDescent="0.25">
      <c r="A6" s="152"/>
      <c r="B6" s="149"/>
      <c r="C6" s="149"/>
      <c r="D6" s="23" t="s">
        <v>46</v>
      </c>
      <c r="E6" s="24" t="s">
        <v>46</v>
      </c>
      <c r="F6" s="149"/>
      <c r="G6" s="154"/>
      <c r="H6" s="25" t="s">
        <v>47</v>
      </c>
      <c r="I6" s="25" t="s">
        <v>48</v>
      </c>
      <c r="J6" s="25" t="s">
        <v>49</v>
      </c>
      <c r="K6" s="25" t="s">
        <v>50</v>
      </c>
      <c r="L6" s="25" t="s">
        <v>51</v>
      </c>
      <c r="M6" s="25" t="s">
        <v>52</v>
      </c>
      <c r="N6" s="25" t="s">
        <v>53</v>
      </c>
      <c r="O6" s="25" t="s">
        <v>54</v>
      </c>
      <c r="P6" s="23" t="s">
        <v>55</v>
      </c>
    </row>
    <row r="7" spans="1:16" x14ac:dyDescent="0.25">
      <c r="B7" s="22" t="s">
        <v>56</v>
      </c>
    </row>
    <row r="8" spans="1:16" ht="16.5" customHeight="1" x14ac:dyDescent="0.25">
      <c r="A8" s="31" t="s">
        <v>66</v>
      </c>
      <c r="B8" s="28" t="s">
        <v>57</v>
      </c>
      <c r="C8" s="32" t="s">
        <v>58</v>
      </c>
      <c r="D8" s="42">
        <v>1.5</v>
      </c>
      <c r="E8" s="42">
        <v>6.12</v>
      </c>
      <c r="F8" s="42">
        <v>9.2349999999999994</v>
      </c>
      <c r="G8" s="42">
        <v>101.11</v>
      </c>
      <c r="H8" s="42">
        <v>5.0999999999999996</v>
      </c>
      <c r="I8" s="42">
        <v>5.74</v>
      </c>
      <c r="J8" s="42">
        <v>16.79</v>
      </c>
      <c r="K8" s="42">
        <v>0.37</v>
      </c>
      <c r="L8" s="42">
        <v>35.4</v>
      </c>
      <c r="M8" s="42">
        <v>65.3</v>
      </c>
      <c r="N8" s="42">
        <v>0.36</v>
      </c>
      <c r="O8" s="42">
        <v>0.02</v>
      </c>
      <c r="P8" s="46">
        <v>0</v>
      </c>
    </row>
    <row r="9" spans="1:16" ht="16.5" customHeight="1" x14ac:dyDescent="0.25">
      <c r="A9" s="36" t="s">
        <v>93</v>
      </c>
      <c r="B9" s="138" t="s">
        <v>195</v>
      </c>
      <c r="C9" s="129">
        <v>100</v>
      </c>
      <c r="D9" s="94">
        <v>8.7100000000000009</v>
      </c>
      <c r="E9" s="94">
        <v>8.48</v>
      </c>
      <c r="F9" s="94">
        <v>5.94</v>
      </c>
      <c r="G9" s="94">
        <v>146.35</v>
      </c>
      <c r="H9" s="115">
        <v>35.19</v>
      </c>
      <c r="I9" s="115">
        <v>27.87</v>
      </c>
      <c r="J9" s="115">
        <v>96.83</v>
      </c>
      <c r="K9" s="115">
        <v>0.56000000000000005</v>
      </c>
      <c r="L9" s="115">
        <v>29.17</v>
      </c>
      <c r="M9" s="115">
        <v>253.34</v>
      </c>
      <c r="N9" s="116">
        <v>1.87</v>
      </c>
      <c r="O9" s="116">
        <v>0.06</v>
      </c>
      <c r="P9" s="114">
        <v>2.88</v>
      </c>
    </row>
    <row r="10" spans="1:16" ht="16.5" customHeight="1" x14ac:dyDescent="0.25">
      <c r="A10" s="36" t="s">
        <v>255</v>
      </c>
      <c r="B10" s="138" t="s">
        <v>246</v>
      </c>
      <c r="C10" s="129">
        <v>100</v>
      </c>
      <c r="D10" s="94">
        <v>24.85</v>
      </c>
      <c r="E10" s="94">
        <v>15.87</v>
      </c>
      <c r="F10" s="94">
        <v>4.3099999999999996</v>
      </c>
      <c r="G10" s="94">
        <v>161.06</v>
      </c>
      <c r="H10" s="115">
        <v>94.2</v>
      </c>
      <c r="I10" s="115">
        <v>28.39</v>
      </c>
      <c r="J10" s="115">
        <v>181.5</v>
      </c>
      <c r="K10" s="115">
        <v>0.68</v>
      </c>
      <c r="L10" s="115">
        <v>50.76</v>
      </c>
      <c r="M10" s="115">
        <v>71.180000000000007</v>
      </c>
      <c r="N10" s="115">
        <v>4.67</v>
      </c>
      <c r="O10" s="115">
        <v>0.18</v>
      </c>
      <c r="P10" s="114">
        <v>0.17</v>
      </c>
    </row>
    <row r="11" spans="1:16" ht="16.5" customHeight="1" x14ac:dyDescent="0.25">
      <c r="A11" s="36" t="s">
        <v>254</v>
      </c>
      <c r="B11" s="121" t="s">
        <v>286</v>
      </c>
      <c r="C11" s="141">
        <v>100</v>
      </c>
      <c r="D11" s="114">
        <v>7.83</v>
      </c>
      <c r="E11" s="114">
        <v>5.82</v>
      </c>
      <c r="F11" s="114">
        <v>8.83</v>
      </c>
      <c r="G11" s="114">
        <v>121.33</v>
      </c>
      <c r="H11" s="94">
        <v>24.3</v>
      </c>
      <c r="I11" s="94">
        <v>25.2</v>
      </c>
      <c r="J11" s="94">
        <v>106.41</v>
      </c>
      <c r="K11" s="94">
        <v>0.6</v>
      </c>
      <c r="L11" s="94">
        <v>5.98</v>
      </c>
      <c r="M11" s="94">
        <v>24.84</v>
      </c>
      <c r="N11" s="94">
        <v>2.62</v>
      </c>
      <c r="O11" s="94">
        <v>0.05</v>
      </c>
      <c r="P11" s="94">
        <v>0.48</v>
      </c>
    </row>
    <row r="12" spans="1:16" ht="16.5" customHeight="1" x14ac:dyDescent="0.25">
      <c r="A12" s="73" t="s">
        <v>92</v>
      </c>
      <c r="B12" s="41" t="s">
        <v>90</v>
      </c>
      <c r="C12" s="42" t="s">
        <v>91</v>
      </c>
      <c r="D12" s="42">
        <v>6.5</v>
      </c>
      <c r="E12" s="42">
        <v>4.09</v>
      </c>
      <c r="F12" s="42">
        <v>30.4</v>
      </c>
      <c r="G12" s="42">
        <v>194.96</v>
      </c>
      <c r="H12" s="45">
        <v>17.75</v>
      </c>
      <c r="I12" s="45">
        <v>30.61</v>
      </c>
      <c r="J12" s="45">
        <v>85.86</v>
      </c>
      <c r="K12" s="45">
        <v>0.78</v>
      </c>
      <c r="L12" s="45">
        <v>39.83</v>
      </c>
      <c r="M12" s="45">
        <v>398.08</v>
      </c>
      <c r="N12" s="45">
        <v>0.37</v>
      </c>
      <c r="O12" s="45">
        <v>0.05</v>
      </c>
      <c r="P12" s="46">
        <v>1.55</v>
      </c>
    </row>
    <row r="13" spans="1:16" ht="16.5" customHeight="1" x14ac:dyDescent="0.25">
      <c r="A13" s="36" t="s">
        <v>74</v>
      </c>
      <c r="B13" s="60" t="s">
        <v>75</v>
      </c>
      <c r="C13" s="50">
        <v>200</v>
      </c>
      <c r="D13" s="42">
        <v>0.2</v>
      </c>
      <c r="E13" s="42">
        <v>0.09</v>
      </c>
      <c r="F13" s="42">
        <v>15.19</v>
      </c>
      <c r="G13" s="42">
        <v>48.54</v>
      </c>
      <c r="H13" s="42">
        <v>3.84</v>
      </c>
      <c r="I13" s="42">
        <v>1.57</v>
      </c>
      <c r="J13" s="42">
        <v>2</v>
      </c>
      <c r="K13" s="42">
        <v>0.14000000000000001</v>
      </c>
      <c r="L13" s="42">
        <v>0</v>
      </c>
      <c r="M13" s="42">
        <v>0.5</v>
      </c>
      <c r="N13" s="42">
        <v>0.05</v>
      </c>
      <c r="O13" s="42">
        <v>0</v>
      </c>
      <c r="P13" s="46">
        <v>2.4</v>
      </c>
    </row>
    <row r="14" spans="1:16" ht="31.5" customHeight="1" x14ac:dyDescent="0.25">
      <c r="A14" s="36"/>
      <c r="B14" s="86" t="s">
        <v>130</v>
      </c>
      <c r="C14" s="50">
        <v>100</v>
      </c>
      <c r="D14" s="34">
        <v>0.52</v>
      </c>
      <c r="E14" s="34">
        <v>0.4</v>
      </c>
      <c r="F14" s="34">
        <v>15.22</v>
      </c>
      <c r="G14" s="34">
        <v>74</v>
      </c>
      <c r="H14" s="33">
        <v>33</v>
      </c>
      <c r="I14" s="33">
        <v>14.36</v>
      </c>
      <c r="J14" s="33">
        <v>22.19</v>
      </c>
      <c r="K14" s="33">
        <v>1.63</v>
      </c>
      <c r="L14" s="33">
        <v>0</v>
      </c>
      <c r="M14" s="33">
        <v>9.75</v>
      </c>
      <c r="N14" s="33">
        <v>0.3</v>
      </c>
      <c r="O14" s="33">
        <v>0.04</v>
      </c>
      <c r="P14" s="46">
        <v>21</v>
      </c>
    </row>
    <row r="15" spans="1:16" ht="16.5" customHeight="1" x14ac:dyDescent="0.25">
      <c r="A15" s="44"/>
      <c r="B15" s="47" t="s">
        <v>63</v>
      </c>
      <c r="C15" s="48" t="s">
        <v>59</v>
      </c>
      <c r="D15" s="48">
        <v>1.7</v>
      </c>
      <c r="E15" s="48">
        <v>0.2</v>
      </c>
      <c r="F15" s="48">
        <v>9.66</v>
      </c>
      <c r="G15" s="48">
        <v>25.24</v>
      </c>
      <c r="H15" s="48">
        <v>7</v>
      </c>
      <c r="I15" s="48">
        <v>9.4</v>
      </c>
      <c r="J15" s="48">
        <v>31.6</v>
      </c>
      <c r="K15" s="48">
        <v>0.78</v>
      </c>
      <c r="L15" s="48">
        <v>0</v>
      </c>
      <c r="M15" s="48">
        <v>0.2</v>
      </c>
      <c r="N15" s="48">
        <v>0.28000000000000003</v>
      </c>
      <c r="O15" s="48">
        <v>0.04</v>
      </c>
      <c r="P15" s="48">
        <v>0</v>
      </c>
    </row>
    <row r="16" spans="1:16" x14ac:dyDescent="0.25">
      <c r="A16" s="44"/>
      <c r="B16" s="30" t="s">
        <v>64</v>
      </c>
      <c r="C16" s="43"/>
      <c r="D16" s="52">
        <f>D8+D9+D12+D13+D14+D15</f>
        <v>19.13</v>
      </c>
      <c r="E16" s="52">
        <f t="shared" ref="E16:P16" si="0">E8+E9+E12+E13+E14+E15</f>
        <v>19.38</v>
      </c>
      <c r="F16" s="52">
        <f t="shared" si="0"/>
        <v>85.644999999999996</v>
      </c>
      <c r="G16" s="52">
        <f t="shared" si="0"/>
        <v>590.20000000000005</v>
      </c>
      <c r="H16" s="52">
        <f t="shared" si="0"/>
        <v>101.88</v>
      </c>
      <c r="I16" s="52">
        <f t="shared" si="0"/>
        <v>89.55</v>
      </c>
      <c r="J16" s="52">
        <f t="shared" si="0"/>
        <v>255.27</v>
      </c>
      <c r="K16" s="52">
        <f t="shared" si="0"/>
        <v>4.26</v>
      </c>
      <c r="L16" s="52">
        <f t="shared" si="0"/>
        <v>104.39999999999999</v>
      </c>
      <c r="M16" s="52">
        <f t="shared" si="0"/>
        <v>727.17000000000007</v>
      </c>
      <c r="N16" s="52">
        <f t="shared" si="0"/>
        <v>3.2299999999999995</v>
      </c>
      <c r="O16" s="52">
        <f t="shared" si="0"/>
        <v>0.21000000000000002</v>
      </c>
      <c r="P16" s="52">
        <f t="shared" si="0"/>
        <v>27.83</v>
      </c>
    </row>
    <row r="17" spans="1:16" x14ac:dyDescent="0.25">
      <c r="A17" s="44"/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x14ac:dyDescent="0.25">
      <c r="A18" s="44"/>
      <c r="B18" s="44"/>
      <c r="C18" s="4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x14ac:dyDescent="0.25">
      <c r="A19" s="44"/>
      <c r="B19" s="44"/>
      <c r="C19" s="4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x14ac:dyDescent="0.25">
      <c r="A20" s="44"/>
      <c r="B20" s="44" t="s">
        <v>216</v>
      </c>
      <c r="C20" s="46">
        <f>D16</f>
        <v>19.13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25">
      <c r="A21" s="44"/>
      <c r="B21" s="44" t="s">
        <v>1</v>
      </c>
      <c r="C21" s="46">
        <f>E16</f>
        <v>19.38</v>
      </c>
      <c r="D21" s="62"/>
      <c r="E21" s="62"/>
      <c r="F21" s="62"/>
      <c r="G21" s="62"/>
      <c r="H21" s="63"/>
      <c r="I21" s="63"/>
      <c r="J21" s="63"/>
      <c r="K21" s="63"/>
      <c r="L21" s="63"/>
      <c r="M21" s="63"/>
      <c r="N21" s="63"/>
      <c r="O21" s="63"/>
      <c r="P21" s="44"/>
    </row>
    <row r="22" spans="1:16" x14ac:dyDescent="0.25">
      <c r="A22" s="44"/>
      <c r="B22" s="44" t="s">
        <v>2</v>
      </c>
      <c r="C22" s="46">
        <f>F16</f>
        <v>85.644999999999996</v>
      </c>
      <c r="D22" s="44"/>
      <c r="E22" s="44"/>
      <c r="F22" s="4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30" spans="1:16" x14ac:dyDescent="0.25">
      <c r="B30" s="130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P27"/>
  <sheetViews>
    <sheetView workbookViewId="0">
      <selection activeCell="Q1" sqref="Q1:V1048576"/>
    </sheetView>
  </sheetViews>
  <sheetFormatPr defaultRowHeight="15" x14ac:dyDescent="0.25"/>
  <cols>
    <col min="1" max="1" width="11.85546875" customWidth="1"/>
    <col min="2" max="2" width="37.85546875" customWidth="1"/>
    <col min="3" max="3" width="7" customWidth="1"/>
    <col min="4" max="6" width="6.42578125" customWidth="1"/>
    <col min="7" max="7" width="8.140625" customWidth="1"/>
    <col min="8" max="8" width="7.140625" customWidth="1"/>
    <col min="9" max="9" width="7" customWidth="1"/>
    <col min="10" max="10" width="7.7109375" customWidth="1"/>
    <col min="11" max="12" width="6.42578125" customWidth="1"/>
    <col min="13" max="13" width="7.4257812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3" spans="1:16" ht="25.5" x14ac:dyDescent="0.35">
      <c r="C3" s="18" t="s">
        <v>36</v>
      </c>
      <c r="D3" s="19"/>
      <c r="E3" s="20"/>
    </row>
    <row r="5" spans="1:16" ht="15.75" x14ac:dyDescent="0.25">
      <c r="A5" s="21" t="s">
        <v>119</v>
      </c>
    </row>
    <row r="6" spans="1:16" ht="30" x14ac:dyDescent="0.25">
      <c r="A6" s="151" t="s">
        <v>65</v>
      </c>
      <c r="B6" s="149" t="s">
        <v>38</v>
      </c>
      <c r="C6" s="149" t="s">
        <v>39</v>
      </c>
      <c r="D6" s="66" t="s">
        <v>40</v>
      </c>
      <c r="E6" s="66" t="s">
        <v>41</v>
      </c>
      <c r="F6" s="149" t="s">
        <v>42</v>
      </c>
      <c r="G6" s="153" t="s">
        <v>43</v>
      </c>
      <c r="H6" s="144" t="s">
        <v>44</v>
      </c>
      <c r="I6" s="144"/>
      <c r="J6" s="144"/>
      <c r="K6" s="144"/>
      <c r="L6" s="145" t="s">
        <v>45</v>
      </c>
      <c r="M6" s="145"/>
      <c r="N6" s="145"/>
      <c r="O6" s="145"/>
      <c r="P6" s="150"/>
    </row>
    <row r="7" spans="1:16" x14ac:dyDescent="0.25">
      <c r="A7" s="152"/>
      <c r="B7" s="149"/>
      <c r="C7" s="149"/>
      <c r="D7" s="23" t="s">
        <v>46</v>
      </c>
      <c r="E7" s="59" t="s">
        <v>46</v>
      </c>
      <c r="F7" s="149"/>
      <c r="G7" s="154"/>
      <c r="H7" s="58" t="s">
        <v>47</v>
      </c>
      <c r="I7" s="58" t="s">
        <v>48</v>
      </c>
      <c r="J7" s="58" t="s">
        <v>49</v>
      </c>
      <c r="K7" s="58" t="s">
        <v>50</v>
      </c>
      <c r="L7" s="58" t="s">
        <v>51</v>
      </c>
      <c r="M7" s="58" t="s">
        <v>52</v>
      </c>
      <c r="N7" s="58" t="s">
        <v>53</v>
      </c>
      <c r="O7" s="58" t="s">
        <v>54</v>
      </c>
      <c r="P7" s="23" t="s">
        <v>55</v>
      </c>
    </row>
    <row r="8" spans="1:16" x14ac:dyDescent="0.25">
      <c r="B8" s="22" t="s">
        <v>56</v>
      </c>
    </row>
    <row r="9" spans="1:16" ht="16.5" customHeight="1" x14ac:dyDescent="0.25">
      <c r="A9" s="36" t="s">
        <v>155</v>
      </c>
      <c r="B9" s="97" t="s">
        <v>154</v>
      </c>
      <c r="C9" s="43">
        <v>60</v>
      </c>
      <c r="D9" s="42">
        <v>0.59</v>
      </c>
      <c r="E9" s="42">
        <v>3.37</v>
      </c>
      <c r="F9" s="42">
        <v>0.45</v>
      </c>
      <c r="G9" s="42">
        <v>52.82</v>
      </c>
      <c r="H9" s="42">
        <v>4.9400000000000004</v>
      </c>
      <c r="I9" s="42">
        <v>2.64</v>
      </c>
      <c r="J9" s="42">
        <v>7.18</v>
      </c>
      <c r="K9" s="42">
        <v>0.1</v>
      </c>
      <c r="L9" s="42">
        <v>0</v>
      </c>
      <c r="M9" s="42">
        <v>7.5</v>
      </c>
      <c r="N9" s="42">
        <v>2.67</v>
      </c>
      <c r="O9" s="42">
        <v>0</v>
      </c>
      <c r="P9" s="46">
        <v>2.23</v>
      </c>
    </row>
    <row r="10" spans="1:16" ht="24" customHeight="1" x14ac:dyDescent="0.25">
      <c r="A10" s="36" t="s">
        <v>156</v>
      </c>
      <c r="B10" s="98" t="s">
        <v>157</v>
      </c>
      <c r="C10" s="43">
        <v>60</v>
      </c>
      <c r="D10" s="46">
        <v>0.54</v>
      </c>
      <c r="E10" s="46">
        <v>0.08</v>
      </c>
      <c r="F10" s="46">
        <v>1.72</v>
      </c>
      <c r="G10" s="46">
        <v>52.32</v>
      </c>
      <c r="H10" s="42">
        <v>9.77</v>
      </c>
      <c r="I10" s="42">
        <v>8.8699999999999992</v>
      </c>
      <c r="J10" s="42">
        <v>17.75</v>
      </c>
      <c r="K10" s="42">
        <v>0.39</v>
      </c>
      <c r="L10" s="42">
        <v>0</v>
      </c>
      <c r="M10" s="42">
        <v>42.9</v>
      </c>
      <c r="N10" s="42">
        <v>0.24</v>
      </c>
      <c r="O10" s="42">
        <v>0.02</v>
      </c>
      <c r="P10" s="46">
        <v>4.2</v>
      </c>
    </row>
    <row r="11" spans="1:16" ht="16.5" customHeight="1" x14ac:dyDescent="0.25">
      <c r="A11" s="49" t="s">
        <v>152</v>
      </c>
      <c r="B11" s="140" t="s">
        <v>153</v>
      </c>
      <c r="C11" s="141" t="s">
        <v>258</v>
      </c>
      <c r="D11" s="114">
        <v>10.89</v>
      </c>
      <c r="E11" s="114">
        <v>10.9</v>
      </c>
      <c r="F11" s="114">
        <v>22.55</v>
      </c>
      <c r="G11" s="114">
        <v>303.66000000000003</v>
      </c>
      <c r="H11" s="94">
        <v>27.13</v>
      </c>
      <c r="I11" s="94">
        <v>38.78</v>
      </c>
      <c r="J11" s="94">
        <v>167.44</v>
      </c>
      <c r="K11" s="94">
        <v>2.04</v>
      </c>
      <c r="L11" s="94">
        <v>0</v>
      </c>
      <c r="M11" s="94">
        <v>266.24</v>
      </c>
      <c r="N11" s="94">
        <v>4.7</v>
      </c>
      <c r="O11" s="94">
        <v>0.1</v>
      </c>
      <c r="P11" s="94">
        <v>10.06</v>
      </c>
    </row>
    <row r="12" spans="1:16" ht="16.5" customHeight="1" x14ac:dyDescent="0.25">
      <c r="A12" s="49" t="s">
        <v>229</v>
      </c>
      <c r="B12" s="140" t="s">
        <v>228</v>
      </c>
      <c r="C12" s="141" t="s">
        <v>258</v>
      </c>
      <c r="D12" s="114">
        <v>12.38</v>
      </c>
      <c r="E12" s="114">
        <v>11.78</v>
      </c>
      <c r="F12" s="114">
        <v>26.35</v>
      </c>
      <c r="G12" s="114">
        <v>301.92</v>
      </c>
      <c r="H12" s="115">
        <v>24.71</v>
      </c>
      <c r="I12" s="115">
        <v>39.380000000000003</v>
      </c>
      <c r="J12" s="115">
        <v>188.47</v>
      </c>
      <c r="K12" s="115">
        <v>1.08</v>
      </c>
      <c r="L12" s="115">
        <v>4.1399999999999997</v>
      </c>
      <c r="M12" s="115">
        <v>273.14</v>
      </c>
      <c r="N12" s="115">
        <v>4.91</v>
      </c>
      <c r="O12" s="115">
        <v>0.13</v>
      </c>
      <c r="P12" s="94">
        <v>9.56</v>
      </c>
    </row>
    <row r="13" spans="1:16" ht="16.5" customHeight="1" x14ac:dyDescent="0.25">
      <c r="A13" s="49" t="s">
        <v>134</v>
      </c>
      <c r="B13" s="87" t="s">
        <v>133</v>
      </c>
      <c r="C13" s="50">
        <v>200</v>
      </c>
      <c r="D13" s="42">
        <v>0.18</v>
      </c>
      <c r="E13" s="42">
        <v>0.18</v>
      </c>
      <c r="F13" s="42">
        <v>21.67</v>
      </c>
      <c r="G13" s="42">
        <v>72</v>
      </c>
      <c r="H13" s="34">
        <v>7.38</v>
      </c>
      <c r="I13" s="34">
        <v>3.8</v>
      </c>
      <c r="J13" s="34">
        <v>4.54</v>
      </c>
      <c r="K13" s="34">
        <v>1</v>
      </c>
      <c r="L13" s="34">
        <v>0</v>
      </c>
      <c r="M13" s="34">
        <v>2.2200000000000002</v>
      </c>
      <c r="N13" s="34">
        <v>0.09</v>
      </c>
      <c r="O13" s="34">
        <v>0.01</v>
      </c>
      <c r="P13" s="46">
        <v>1.78</v>
      </c>
    </row>
    <row r="14" spans="1:16" ht="27.75" customHeight="1" x14ac:dyDescent="0.25">
      <c r="A14" s="49"/>
      <c r="B14" s="86" t="s">
        <v>144</v>
      </c>
      <c r="C14" s="75">
        <v>200</v>
      </c>
      <c r="D14" s="34">
        <v>5.29</v>
      </c>
      <c r="E14" s="34">
        <v>4.9000000000000004</v>
      </c>
      <c r="F14" s="34">
        <v>21.17</v>
      </c>
      <c r="G14" s="34">
        <v>100.71</v>
      </c>
      <c r="H14" s="42">
        <v>237.16</v>
      </c>
      <c r="I14" s="42">
        <v>29.4</v>
      </c>
      <c r="J14" s="42">
        <v>184.24</v>
      </c>
      <c r="K14" s="42">
        <v>0.2</v>
      </c>
      <c r="L14" s="42">
        <v>39.200000000000003</v>
      </c>
      <c r="M14" s="42">
        <v>44</v>
      </c>
      <c r="N14" s="42">
        <v>0</v>
      </c>
      <c r="O14" s="42">
        <v>0.06</v>
      </c>
      <c r="P14" s="46">
        <v>1.76</v>
      </c>
    </row>
    <row r="15" spans="1:16" ht="16.5" customHeight="1" x14ac:dyDescent="0.25">
      <c r="A15" s="44"/>
      <c r="B15" s="60" t="s">
        <v>76</v>
      </c>
      <c r="C15" s="50">
        <v>25</v>
      </c>
      <c r="D15" s="33">
        <v>1.32</v>
      </c>
      <c r="E15" s="33">
        <v>0.13</v>
      </c>
      <c r="F15" s="33">
        <v>12.08</v>
      </c>
      <c r="G15" s="33">
        <v>25.23</v>
      </c>
      <c r="H15" s="33">
        <v>5.75</v>
      </c>
      <c r="I15" s="33">
        <v>8.25</v>
      </c>
      <c r="J15" s="33">
        <v>21.75</v>
      </c>
      <c r="K15" s="33">
        <v>0.5</v>
      </c>
      <c r="L15" s="33">
        <v>0</v>
      </c>
      <c r="M15" s="33">
        <v>0</v>
      </c>
      <c r="N15" s="33">
        <v>0.33</v>
      </c>
      <c r="O15" s="33">
        <v>0.04</v>
      </c>
      <c r="P15" s="46">
        <v>0</v>
      </c>
    </row>
    <row r="16" spans="1:16" ht="16.5" customHeight="1" x14ac:dyDescent="0.25">
      <c r="A16" s="44"/>
      <c r="B16" s="47" t="s">
        <v>63</v>
      </c>
      <c r="C16" s="48" t="s">
        <v>59</v>
      </c>
      <c r="D16" s="48">
        <v>1.78</v>
      </c>
      <c r="E16" s="48">
        <v>0.2</v>
      </c>
      <c r="F16" s="48">
        <v>9.66</v>
      </c>
      <c r="G16" s="48">
        <v>36.92</v>
      </c>
      <c r="H16" s="48">
        <v>7</v>
      </c>
      <c r="I16" s="48">
        <v>9.4</v>
      </c>
      <c r="J16" s="48">
        <v>31.6</v>
      </c>
      <c r="K16" s="48">
        <v>0.78</v>
      </c>
      <c r="L16" s="48">
        <v>0</v>
      </c>
      <c r="M16" s="48">
        <v>0.2</v>
      </c>
      <c r="N16" s="48">
        <v>0.28000000000000003</v>
      </c>
      <c r="O16" s="48">
        <v>0.04</v>
      </c>
      <c r="P16" s="48">
        <v>0</v>
      </c>
    </row>
    <row r="17" spans="1:16" x14ac:dyDescent="0.25">
      <c r="A17" s="44"/>
      <c r="B17" s="30" t="s">
        <v>64</v>
      </c>
      <c r="C17" s="43"/>
      <c r="D17" s="52">
        <f>D9+D11+D14+D13+D15+D16</f>
        <v>20.05</v>
      </c>
      <c r="E17" s="52">
        <f t="shared" ref="E17:P17" si="0">E9+E11+E14+E13+E15+E16</f>
        <v>19.68</v>
      </c>
      <c r="F17" s="52">
        <f t="shared" si="0"/>
        <v>87.58</v>
      </c>
      <c r="G17" s="52">
        <f t="shared" si="0"/>
        <v>591.34</v>
      </c>
      <c r="H17" s="52">
        <f t="shared" si="0"/>
        <v>289.36</v>
      </c>
      <c r="I17" s="52">
        <f t="shared" si="0"/>
        <v>92.27</v>
      </c>
      <c r="J17" s="52">
        <f t="shared" si="0"/>
        <v>416.75000000000006</v>
      </c>
      <c r="K17" s="52">
        <f t="shared" si="0"/>
        <v>4.62</v>
      </c>
      <c r="L17" s="52">
        <f t="shared" si="0"/>
        <v>39.200000000000003</v>
      </c>
      <c r="M17" s="52">
        <f t="shared" si="0"/>
        <v>320.16000000000003</v>
      </c>
      <c r="N17" s="52">
        <f t="shared" si="0"/>
        <v>8.07</v>
      </c>
      <c r="O17" s="52">
        <f t="shared" si="0"/>
        <v>0.25</v>
      </c>
      <c r="P17" s="52">
        <f t="shared" si="0"/>
        <v>15.83</v>
      </c>
    </row>
    <row r="18" spans="1:16" x14ac:dyDescent="0.25">
      <c r="A18" s="44"/>
      <c r="B18" s="44"/>
      <c r="C18" s="43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x14ac:dyDescent="0.25">
      <c r="A19" s="44"/>
      <c r="B19" s="44"/>
      <c r="C19" s="44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x14ac:dyDescent="0.25">
      <c r="A20" s="44"/>
      <c r="B20" s="44" t="s">
        <v>216</v>
      </c>
      <c r="C20" s="46">
        <f>D17</f>
        <v>20.05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x14ac:dyDescent="0.25">
      <c r="A21" s="44"/>
      <c r="B21" s="44" t="s">
        <v>1</v>
      </c>
      <c r="C21" s="46">
        <f>E17</f>
        <v>19.68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5">
      <c r="A22" s="44"/>
      <c r="B22" s="44" t="s">
        <v>2</v>
      </c>
      <c r="C22" s="46">
        <f>F17</f>
        <v>87.58</v>
      </c>
      <c r="D22" s="62"/>
      <c r="E22" s="62"/>
      <c r="F22" s="62"/>
      <c r="G22" s="62"/>
      <c r="H22" s="63"/>
      <c r="I22" s="63"/>
      <c r="J22" s="63"/>
      <c r="K22" s="63"/>
      <c r="L22" s="63"/>
      <c r="M22" s="63"/>
      <c r="N22" s="63"/>
      <c r="O22" s="63"/>
      <c r="P22" s="44"/>
    </row>
    <row r="23" spans="1:16" x14ac:dyDescent="0.25">
      <c r="A23" s="44"/>
      <c r="B23" s="44"/>
      <c r="C23" s="44"/>
      <c r="D23" s="44"/>
      <c r="E23" s="44"/>
      <c r="F23" s="4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25">
      <c r="A26" s="44"/>
      <c r="B26" s="139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</sheetData>
  <mergeCells count="8">
    <mergeCell ref="H6:K6"/>
    <mergeCell ref="L6:P6"/>
    <mergeCell ref="A1:G1"/>
    <mergeCell ref="A6:A7"/>
    <mergeCell ref="B6:B7"/>
    <mergeCell ref="C6:C7"/>
    <mergeCell ref="F6:F7"/>
    <mergeCell ref="G6:G7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P27"/>
  <sheetViews>
    <sheetView topLeftCell="A4" workbookViewId="0">
      <selection activeCell="Q4" sqref="Q1:W1048576"/>
    </sheetView>
  </sheetViews>
  <sheetFormatPr defaultRowHeight="15" x14ac:dyDescent="0.25"/>
  <cols>
    <col min="1" max="1" width="11" customWidth="1"/>
    <col min="2" max="2" width="37.140625" customWidth="1"/>
    <col min="3" max="3" width="7" customWidth="1"/>
    <col min="4" max="6" width="6.42578125" customWidth="1"/>
    <col min="7" max="7" width="8.140625" customWidth="1"/>
    <col min="8" max="8" width="7.140625" customWidth="1"/>
    <col min="9" max="9" width="7" customWidth="1"/>
    <col min="10" max="10" width="7.7109375" customWidth="1"/>
    <col min="11" max="12" width="6.42578125" customWidth="1"/>
    <col min="13" max="13" width="7.4257812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3" spans="1:16" ht="25.5" x14ac:dyDescent="0.35">
      <c r="C3" s="18" t="s">
        <v>36</v>
      </c>
      <c r="D3" s="19"/>
      <c r="E3" s="20"/>
    </row>
    <row r="5" spans="1:16" ht="15.75" x14ac:dyDescent="0.25">
      <c r="A5" s="21" t="s">
        <v>143</v>
      </c>
    </row>
    <row r="6" spans="1:16" ht="30" x14ac:dyDescent="0.25">
      <c r="A6" s="151" t="s">
        <v>65</v>
      </c>
      <c r="B6" s="149" t="s">
        <v>38</v>
      </c>
      <c r="C6" s="149" t="s">
        <v>39</v>
      </c>
      <c r="D6" s="89" t="s">
        <v>40</v>
      </c>
      <c r="E6" s="89" t="s">
        <v>41</v>
      </c>
      <c r="F6" s="149" t="s">
        <v>42</v>
      </c>
      <c r="G6" s="153" t="s">
        <v>43</v>
      </c>
      <c r="H6" s="144" t="s">
        <v>44</v>
      </c>
      <c r="I6" s="144"/>
      <c r="J6" s="144"/>
      <c r="K6" s="144"/>
      <c r="L6" s="145" t="s">
        <v>45</v>
      </c>
      <c r="M6" s="145"/>
      <c r="N6" s="145"/>
      <c r="O6" s="145"/>
      <c r="P6" s="150"/>
    </row>
    <row r="7" spans="1:16" x14ac:dyDescent="0.25">
      <c r="A7" s="152"/>
      <c r="B7" s="149"/>
      <c r="C7" s="149"/>
      <c r="D7" s="23" t="s">
        <v>46</v>
      </c>
      <c r="E7" s="89" t="s">
        <v>46</v>
      </c>
      <c r="F7" s="149"/>
      <c r="G7" s="154"/>
      <c r="H7" s="88" t="s">
        <v>47</v>
      </c>
      <c r="I7" s="88" t="s">
        <v>48</v>
      </c>
      <c r="J7" s="88" t="s">
        <v>49</v>
      </c>
      <c r="K7" s="88" t="s">
        <v>50</v>
      </c>
      <c r="L7" s="88" t="s">
        <v>51</v>
      </c>
      <c r="M7" s="88" t="s">
        <v>52</v>
      </c>
      <c r="N7" s="88" t="s">
        <v>53</v>
      </c>
      <c r="O7" s="88" t="s">
        <v>54</v>
      </c>
      <c r="P7" s="23" t="s">
        <v>55</v>
      </c>
    </row>
    <row r="8" spans="1:16" x14ac:dyDescent="0.25">
      <c r="B8" s="22" t="s">
        <v>56</v>
      </c>
    </row>
    <row r="9" spans="1:16" ht="28.5" customHeight="1" x14ac:dyDescent="0.25">
      <c r="A9" s="97" t="s">
        <v>164</v>
      </c>
      <c r="B9" s="87" t="s">
        <v>158</v>
      </c>
      <c r="C9" s="50">
        <v>60</v>
      </c>
      <c r="D9" s="46">
        <v>0.72</v>
      </c>
      <c r="E9" s="46">
        <v>5.17</v>
      </c>
      <c r="F9" s="46">
        <v>6.2</v>
      </c>
      <c r="G9" s="46">
        <v>70.709999999999994</v>
      </c>
      <c r="H9" s="34">
        <v>11.82</v>
      </c>
      <c r="I9" s="34">
        <v>10.35</v>
      </c>
      <c r="J9" s="34">
        <v>23.98</v>
      </c>
      <c r="K9" s="34">
        <v>0.41</v>
      </c>
      <c r="L9" s="34">
        <v>0</v>
      </c>
      <c r="M9" s="34">
        <v>127.3</v>
      </c>
      <c r="N9" s="34">
        <v>2.73</v>
      </c>
      <c r="O9" s="34">
        <v>0.03</v>
      </c>
      <c r="P9" s="34">
        <v>2.5</v>
      </c>
    </row>
    <row r="10" spans="1:16" ht="30" customHeight="1" x14ac:dyDescent="0.25">
      <c r="A10" s="118" t="s">
        <v>135</v>
      </c>
      <c r="B10" s="47" t="s">
        <v>275</v>
      </c>
      <c r="C10" s="127" t="s">
        <v>170</v>
      </c>
      <c r="D10" s="94">
        <v>10.098000000000001</v>
      </c>
      <c r="E10" s="94">
        <v>9.52</v>
      </c>
      <c r="F10" s="94">
        <v>12.81</v>
      </c>
      <c r="G10" s="94">
        <v>173.73</v>
      </c>
      <c r="H10" s="115">
        <v>25.99</v>
      </c>
      <c r="I10" s="115">
        <v>24.25</v>
      </c>
      <c r="J10" s="115">
        <v>135.65</v>
      </c>
      <c r="K10" s="115">
        <v>2.57</v>
      </c>
      <c r="L10" s="115">
        <v>32.68</v>
      </c>
      <c r="M10" s="115">
        <v>45.29</v>
      </c>
      <c r="N10" s="115">
        <v>2.91</v>
      </c>
      <c r="O10" s="115">
        <v>0.08</v>
      </c>
      <c r="P10" s="114">
        <v>0.16</v>
      </c>
    </row>
    <row r="11" spans="1:16" ht="30" customHeight="1" x14ac:dyDescent="0.25">
      <c r="A11" s="118" t="s">
        <v>272</v>
      </c>
      <c r="B11" s="47" t="s">
        <v>271</v>
      </c>
      <c r="C11" s="127" t="s">
        <v>170</v>
      </c>
      <c r="D11" s="94">
        <v>10.17</v>
      </c>
      <c r="E11" s="94">
        <v>15.94</v>
      </c>
      <c r="F11" s="94">
        <v>12.16</v>
      </c>
      <c r="G11" s="94">
        <v>236.53</v>
      </c>
      <c r="H11" s="42">
        <v>25.23</v>
      </c>
      <c r="I11" s="42">
        <v>20.83</v>
      </c>
      <c r="J11" s="42">
        <v>127.32</v>
      </c>
      <c r="K11" s="42">
        <v>1.86</v>
      </c>
      <c r="L11" s="42">
        <v>16.7</v>
      </c>
      <c r="M11" s="42">
        <v>24.59</v>
      </c>
      <c r="N11" s="42">
        <v>3.78</v>
      </c>
      <c r="O11" s="42">
        <v>0.08</v>
      </c>
      <c r="P11" s="114">
        <v>4.1900000000000004</v>
      </c>
    </row>
    <row r="12" spans="1:16" ht="16.5" customHeight="1" x14ac:dyDescent="0.25">
      <c r="A12" s="36" t="s">
        <v>131</v>
      </c>
      <c r="B12" s="60" t="s">
        <v>132</v>
      </c>
      <c r="C12" s="43" t="s">
        <v>151</v>
      </c>
      <c r="D12" s="46">
        <v>4.46</v>
      </c>
      <c r="E12" s="46">
        <v>4.6900000000000004</v>
      </c>
      <c r="F12" s="46">
        <v>25.07</v>
      </c>
      <c r="G12" s="46">
        <v>170.2</v>
      </c>
      <c r="H12" s="42">
        <v>4</v>
      </c>
      <c r="I12" s="42">
        <v>33.11</v>
      </c>
      <c r="J12" s="42">
        <v>50.35</v>
      </c>
      <c r="K12" s="42">
        <v>1.1200000000000001</v>
      </c>
      <c r="L12" s="42">
        <v>21.67</v>
      </c>
      <c r="M12" s="42">
        <v>40.36</v>
      </c>
      <c r="N12" s="42">
        <v>0.21</v>
      </c>
      <c r="O12" s="42">
        <v>1.22</v>
      </c>
      <c r="P12" s="94">
        <v>18.239999999999998</v>
      </c>
    </row>
    <row r="13" spans="1:16" ht="16.5" customHeight="1" x14ac:dyDescent="0.25">
      <c r="A13" s="49" t="s">
        <v>149</v>
      </c>
      <c r="B13" s="29" t="s">
        <v>150</v>
      </c>
      <c r="C13" s="50">
        <v>200</v>
      </c>
      <c r="D13" s="42">
        <v>0.2</v>
      </c>
      <c r="E13" s="42">
        <v>0.08</v>
      </c>
      <c r="F13" s="42">
        <v>15.78</v>
      </c>
      <c r="G13" s="42">
        <v>55.33</v>
      </c>
      <c r="H13" s="45">
        <v>5.88</v>
      </c>
      <c r="I13" s="45">
        <v>2.4700000000000002</v>
      </c>
      <c r="J13" s="45">
        <v>3.67</v>
      </c>
      <c r="K13" s="45">
        <v>0.2</v>
      </c>
      <c r="L13" s="45">
        <v>0</v>
      </c>
      <c r="M13" s="45">
        <v>1.3</v>
      </c>
      <c r="N13" s="45">
        <v>0.05</v>
      </c>
      <c r="O13" s="45">
        <v>0.01</v>
      </c>
      <c r="P13" s="46">
        <v>2.72</v>
      </c>
    </row>
    <row r="14" spans="1:16" ht="16.5" customHeight="1" x14ac:dyDescent="0.25">
      <c r="A14" s="44"/>
      <c r="B14" s="60" t="s">
        <v>76</v>
      </c>
      <c r="C14" s="50">
        <v>25</v>
      </c>
      <c r="D14" s="33">
        <v>1.32</v>
      </c>
      <c r="E14" s="33">
        <v>0.13</v>
      </c>
      <c r="F14" s="33">
        <v>12.08</v>
      </c>
      <c r="G14" s="33">
        <v>55.23</v>
      </c>
      <c r="H14" s="33">
        <v>5.75</v>
      </c>
      <c r="I14" s="33">
        <v>8.25</v>
      </c>
      <c r="J14" s="33">
        <v>21.75</v>
      </c>
      <c r="K14" s="33">
        <v>0.5</v>
      </c>
      <c r="L14" s="33">
        <v>0</v>
      </c>
      <c r="M14" s="33">
        <v>0</v>
      </c>
      <c r="N14" s="33">
        <v>0.33</v>
      </c>
      <c r="O14" s="33">
        <v>0.04</v>
      </c>
      <c r="P14" s="46">
        <v>0</v>
      </c>
    </row>
    <row r="15" spans="1:16" ht="16.5" customHeight="1" x14ac:dyDescent="0.25">
      <c r="A15" s="44"/>
      <c r="B15" s="47" t="s">
        <v>63</v>
      </c>
      <c r="C15" s="48" t="s">
        <v>59</v>
      </c>
      <c r="D15" s="48">
        <v>1.78</v>
      </c>
      <c r="E15" s="48">
        <v>0.2</v>
      </c>
      <c r="F15" s="48">
        <v>9.66</v>
      </c>
      <c r="G15" s="48">
        <v>56.34</v>
      </c>
      <c r="H15" s="48">
        <v>7</v>
      </c>
      <c r="I15" s="48">
        <v>9.4</v>
      </c>
      <c r="J15" s="48">
        <v>31.6</v>
      </c>
      <c r="K15" s="48">
        <v>0.78</v>
      </c>
      <c r="L15" s="48">
        <v>0</v>
      </c>
      <c r="M15" s="48">
        <v>0.2</v>
      </c>
      <c r="N15" s="48">
        <v>0.28000000000000003</v>
      </c>
      <c r="O15" s="48">
        <v>0.04</v>
      </c>
      <c r="P15" s="48">
        <v>0</v>
      </c>
    </row>
    <row r="16" spans="1:16" x14ac:dyDescent="0.25">
      <c r="A16" s="44"/>
      <c r="B16" s="30" t="s">
        <v>64</v>
      </c>
      <c r="C16" s="43"/>
      <c r="D16" s="52">
        <f>D9+D10+D12+D13+D14+D15</f>
        <v>18.578000000000003</v>
      </c>
      <c r="E16" s="52">
        <f t="shared" ref="E16:P16" si="0">E9+E10+E12+E13+E14+E15</f>
        <v>19.789999999999996</v>
      </c>
      <c r="F16" s="52">
        <f t="shared" si="0"/>
        <v>81.599999999999994</v>
      </c>
      <c r="G16" s="52">
        <f t="shared" si="0"/>
        <v>581.54</v>
      </c>
      <c r="H16" s="52">
        <f t="shared" si="0"/>
        <v>60.440000000000005</v>
      </c>
      <c r="I16" s="52">
        <f t="shared" si="0"/>
        <v>87.830000000000013</v>
      </c>
      <c r="J16" s="52">
        <f t="shared" si="0"/>
        <v>267</v>
      </c>
      <c r="K16" s="52">
        <f t="shared" si="0"/>
        <v>5.58</v>
      </c>
      <c r="L16" s="52">
        <f t="shared" si="0"/>
        <v>54.35</v>
      </c>
      <c r="M16" s="52">
        <f t="shared" si="0"/>
        <v>214.45</v>
      </c>
      <c r="N16" s="52">
        <f t="shared" si="0"/>
        <v>6.5100000000000007</v>
      </c>
      <c r="O16" s="52">
        <f t="shared" si="0"/>
        <v>1.4200000000000002</v>
      </c>
      <c r="P16" s="52">
        <f t="shared" si="0"/>
        <v>23.619999999999997</v>
      </c>
    </row>
    <row r="17" spans="1:16" x14ac:dyDescent="0.25">
      <c r="A17" s="44"/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x14ac:dyDescent="0.25">
      <c r="A18" s="44"/>
      <c r="B18" s="44"/>
      <c r="C18" s="4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x14ac:dyDescent="0.25">
      <c r="A19" s="44"/>
      <c r="B19" s="44" t="s">
        <v>216</v>
      </c>
      <c r="C19" s="46">
        <f>D16</f>
        <v>18.578000000000003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x14ac:dyDescent="0.25">
      <c r="A20" s="44"/>
      <c r="B20" s="44" t="s">
        <v>1</v>
      </c>
      <c r="C20" s="46">
        <f>E16</f>
        <v>19.789999999999996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25">
      <c r="A21" s="44"/>
      <c r="B21" s="44" t="s">
        <v>2</v>
      </c>
      <c r="C21" s="46">
        <f>F16</f>
        <v>81.599999999999994</v>
      </c>
      <c r="D21" s="62"/>
      <c r="E21" s="62"/>
      <c r="F21" s="62"/>
      <c r="G21" s="62"/>
      <c r="H21" s="63"/>
      <c r="I21" s="63"/>
      <c r="J21" s="63"/>
      <c r="K21" s="63"/>
      <c r="L21" s="63"/>
      <c r="M21" s="63"/>
      <c r="N21" s="63"/>
      <c r="O21" s="63"/>
      <c r="P21" s="44"/>
    </row>
    <row r="22" spans="1:16" x14ac:dyDescent="0.25">
      <c r="A22" s="44"/>
      <c r="B22" s="44"/>
      <c r="C22" s="44"/>
      <c r="D22" s="44"/>
      <c r="E22" s="44"/>
      <c r="F22" s="4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25">
      <c r="A24" s="44"/>
      <c r="B24" s="44" t="s">
        <v>268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25">
      <c r="A25" s="44"/>
      <c r="B25" s="126" t="s">
        <v>0</v>
      </c>
      <c r="C25" s="106">
        <f>('1 д'!C21+'2 д'!C20+'3 д'!C17+'4д'!C20+'5д'!C20+'6 д'!C19)/6</f>
        <v>19.254666666666669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25">
      <c r="A26" s="44"/>
      <c r="B26" s="126" t="s">
        <v>1</v>
      </c>
      <c r="C26" s="106">
        <f>('1 д'!C22+'2 д'!C21+'3 д'!C18+'4д'!C21+'5д'!C21+'6 д'!C20)/6</f>
        <v>19.747166666666661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x14ac:dyDescent="0.25">
      <c r="B27" s="126" t="s">
        <v>2</v>
      </c>
      <c r="C27" s="106">
        <f>('1 д'!C23+'2 д'!C22+'3 д'!C19+'4д'!C22+'5д'!C22+C21)/6</f>
        <v>83.75333333333333</v>
      </c>
    </row>
  </sheetData>
  <mergeCells count="8">
    <mergeCell ref="H6:K6"/>
    <mergeCell ref="L6:P6"/>
    <mergeCell ref="A1:G1"/>
    <mergeCell ref="A6:A7"/>
    <mergeCell ref="B6:B7"/>
    <mergeCell ref="C6:C7"/>
    <mergeCell ref="F6:F7"/>
    <mergeCell ref="G6:G7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29"/>
  <sheetViews>
    <sheetView topLeftCell="A7" workbookViewId="0">
      <selection activeCell="Q7" sqref="Q1:V1048576"/>
    </sheetView>
  </sheetViews>
  <sheetFormatPr defaultRowHeight="15" x14ac:dyDescent="0.25"/>
  <cols>
    <col min="1" max="1" width="12.28515625" customWidth="1"/>
    <col min="2" max="2" width="32.28515625" customWidth="1"/>
    <col min="3" max="3" width="7.28515625" customWidth="1"/>
    <col min="4" max="4" width="6.140625" customWidth="1"/>
    <col min="5" max="5" width="6.28515625" customWidth="1"/>
    <col min="6" max="6" width="7.5703125" customWidth="1"/>
    <col min="7" max="7" width="7.28515625" customWidth="1"/>
    <col min="8" max="8" width="7.5703125" customWidth="1"/>
    <col min="9" max="9" width="6.140625" customWidth="1"/>
    <col min="10" max="10" width="7.140625" customWidth="1"/>
    <col min="11" max="11" width="5.42578125" customWidth="1"/>
    <col min="12" max="13" width="7.28515625" customWidth="1"/>
    <col min="14" max="14" width="5.5703125" customWidth="1"/>
    <col min="15" max="15" width="5.42578125" customWidth="1"/>
    <col min="16" max="16" width="6" customWidth="1"/>
  </cols>
  <sheetData>
    <row r="1" spans="1:16" ht="18.75" x14ac:dyDescent="0.3">
      <c r="A1" s="146" t="s">
        <v>35</v>
      </c>
      <c r="B1" s="146"/>
      <c r="C1" s="146"/>
      <c r="D1" s="146"/>
      <c r="E1" s="146"/>
      <c r="F1" s="146"/>
      <c r="G1" s="146"/>
    </row>
    <row r="2" spans="1:16" ht="25.5" x14ac:dyDescent="0.35">
      <c r="C2" s="18" t="s">
        <v>174</v>
      </c>
      <c r="D2" s="19"/>
      <c r="E2" s="20"/>
    </row>
    <row r="4" spans="1:16" ht="15.75" x14ac:dyDescent="0.25">
      <c r="A4" s="21" t="s">
        <v>37</v>
      </c>
    </row>
    <row r="5" spans="1:16" ht="30" x14ac:dyDescent="0.25">
      <c r="A5" s="147" t="s">
        <v>65</v>
      </c>
      <c r="B5" s="149" t="s">
        <v>38</v>
      </c>
      <c r="C5" s="149" t="s">
        <v>39</v>
      </c>
      <c r="D5" s="96" t="s">
        <v>40</v>
      </c>
      <c r="E5" s="96" t="s">
        <v>41</v>
      </c>
      <c r="F5" s="149" t="s">
        <v>42</v>
      </c>
      <c r="G5" s="153" t="s">
        <v>43</v>
      </c>
      <c r="H5" s="144" t="s">
        <v>44</v>
      </c>
      <c r="I5" s="144"/>
      <c r="J5" s="144"/>
      <c r="K5" s="144"/>
      <c r="L5" s="145" t="s">
        <v>45</v>
      </c>
      <c r="M5" s="145"/>
      <c r="N5" s="145"/>
      <c r="O5" s="145"/>
      <c r="P5" s="145"/>
    </row>
    <row r="6" spans="1:16" x14ac:dyDescent="0.25">
      <c r="A6" s="148"/>
      <c r="B6" s="149"/>
      <c r="C6" s="149"/>
      <c r="D6" s="23" t="s">
        <v>46</v>
      </c>
      <c r="E6" s="96" t="s">
        <v>46</v>
      </c>
      <c r="F6" s="149"/>
      <c r="G6" s="154"/>
      <c r="H6" s="95" t="s">
        <v>47</v>
      </c>
      <c r="I6" s="95" t="s">
        <v>48</v>
      </c>
      <c r="J6" s="95" t="s">
        <v>49</v>
      </c>
      <c r="K6" s="95" t="s">
        <v>50</v>
      </c>
      <c r="L6" s="95" t="s">
        <v>51</v>
      </c>
      <c r="M6" s="95" t="s">
        <v>52</v>
      </c>
      <c r="N6" s="95" t="s">
        <v>53</v>
      </c>
      <c r="O6" s="95" t="s">
        <v>54</v>
      </c>
      <c r="P6" s="23" t="s">
        <v>55</v>
      </c>
    </row>
    <row r="7" spans="1:16" x14ac:dyDescent="0.25">
      <c r="A7" s="22"/>
      <c r="B7" s="22" t="s">
        <v>56</v>
      </c>
      <c r="C7" s="26"/>
      <c r="D7" s="26"/>
      <c r="E7" s="26"/>
      <c r="F7" s="26"/>
      <c r="G7" s="26"/>
      <c r="H7" s="22"/>
      <c r="I7" s="22"/>
      <c r="J7" s="22"/>
      <c r="K7" s="22"/>
      <c r="L7" s="22"/>
      <c r="M7" s="22"/>
      <c r="N7" s="22"/>
      <c r="O7" s="22"/>
      <c r="P7" s="22"/>
    </row>
    <row r="8" spans="1:16" ht="16.5" customHeight="1" x14ac:dyDescent="0.25"/>
    <row r="9" spans="1:16" ht="16.5" customHeight="1" x14ac:dyDescent="0.25">
      <c r="A9" s="31" t="s">
        <v>66</v>
      </c>
      <c r="B9" s="60" t="s">
        <v>57</v>
      </c>
      <c r="C9" s="50">
        <v>35</v>
      </c>
      <c r="D9" s="42">
        <v>1.58</v>
      </c>
      <c r="E9" s="42">
        <v>4.5599999999999996</v>
      </c>
      <c r="F9" s="42">
        <v>8.92</v>
      </c>
      <c r="G9" s="42">
        <v>103.11</v>
      </c>
      <c r="H9" s="42">
        <v>5.0999999999999996</v>
      </c>
      <c r="I9" s="42">
        <v>5.74</v>
      </c>
      <c r="J9" s="42">
        <v>16.79</v>
      </c>
      <c r="K9" s="42">
        <v>0.37</v>
      </c>
      <c r="L9" s="42">
        <v>35.4</v>
      </c>
      <c r="M9" s="42">
        <v>65.3</v>
      </c>
      <c r="N9" s="42">
        <v>0.36</v>
      </c>
      <c r="O9" s="42">
        <v>0.02</v>
      </c>
      <c r="P9" s="46">
        <v>0</v>
      </c>
    </row>
    <row r="10" spans="1:16" ht="25.5" customHeight="1" x14ac:dyDescent="0.25">
      <c r="A10" s="36" t="s">
        <v>172</v>
      </c>
      <c r="B10" s="47" t="s">
        <v>173</v>
      </c>
      <c r="C10" s="127" t="s">
        <v>107</v>
      </c>
      <c r="D10" s="94">
        <v>14.77</v>
      </c>
      <c r="E10" s="94">
        <v>14.71</v>
      </c>
      <c r="F10" s="94">
        <v>48.65</v>
      </c>
      <c r="G10" s="94">
        <v>363.25</v>
      </c>
      <c r="H10" s="45">
        <v>211.25</v>
      </c>
      <c r="I10" s="45">
        <v>40.590000000000003</v>
      </c>
      <c r="J10" s="45">
        <v>244.31</v>
      </c>
      <c r="K10" s="42">
        <v>1.4</v>
      </c>
      <c r="L10" s="45">
        <v>156.09</v>
      </c>
      <c r="M10" s="128">
        <v>96.52</v>
      </c>
      <c r="N10" s="128">
        <v>2.82</v>
      </c>
      <c r="O10" s="128">
        <v>0.08</v>
      </c>
      <c r="P10" s="114">
        <v>0.42</v>
      </c>
    </row>
    <row r="11" spans="1:16" ht="28.5" customHeight="1" x14ac:dyDescent="0.25">
      <c r="A11" s="36" t="s">
        <v>100</v>
      </c>
      <c r="B11" s="47" t="s">
        <v>171</v>
      </c>
      <c r="C11" s="32" t="s">
        <v>107</v>
      </c>
      <c r="D11" s="42">
        <v>15.28</v>
      </c>
      <c r="E11" s="42">
        <v>12.92</v>
      </c>
      <c r="F11" s="42">
        <v>42.76</v>
      </c>
      <c r="G11" s="42">
        <v>352.52</v>
      </c>
      <c r="H11" s="68">
        <v>249.38</v>
      </c>
      <c r="I11" s="68">
        <v>37.270000000000003</v>
      </c>
      <c r="J11" s="68">
        <v>313.3</v>
      </c>
      <c r="K11" s="68">
        <v>0.89</v>
      </c>
      <c r="L11" s="68">
        <v>80.92</v>
      </c>
      <c r="M11" s="68">
        <v>96.52</v>
      </c>
      <c r="N11" s="68">
        <v>2.82</v>
      </c>
      <c r="O11" s="68">
        <v>0.08</v>
      </c>
      <c r="P11" s="46">
        <v>0.42</v>
      </c>
    </row>
    <row r="12" spans="1:16" ht="24" customHeight="1" x14ac:dyDescent="0.25">
      <c r="A12" s="36" t="s">
        <v>260</v>
      </c>
      <c r="B12" s="47" t="s">
        <v>259</v>
      </c>
      <c r="C12" s="32" t="s">
        <v>107</v>
      </c>
      <c r="D12" s="42">
        <v>18.260000000000002</v>
      </c>
      <c r="E12" s="42">
        <v>18.39</v>
      </c>
      <c r="F12" s="42">
        <v>45.24</v>
      </c>
      <c r="G12" s="42">
        <v>409.56</v>
      </c>
      <c r="H12" s="45">
        <v>336.88</v>
      </c>
      <c r="I12" s="45">
        <v>45.88</v>
      </c>
      <c r="J12" s="45">
        <v>378.43</v>
      </c>
      <c r="K12" s="45">
        <v>0.89</v>
      </c>
      <c r="L12" s="45">
        <v>139</v>
      </c>
      <c r="M12" s="45">
        <v>160.47999999999999</v>
      </c>
      <c r="N12" s="45">
        <v>0.89</v>
      </c>
      <c r="O12" s="45">
        <v>0.08</v>
      </c>
      <c r="P12" s="46">
        <v>0.56999999999999995</v>
      </c>
    </row>
    <row r="13" spans="1:16" ht="16.5" customHeight="1" x14ac:dyDescent="0.25">
      <c r="A13" s="36" t="s">
        <v>101</v>
      </c>
      <c r="B13" s="28" t="s">
        <v>98</v>
      </c>
      <c r="C13" s="79">
        <v>20</v>
      </c>
      <c r="D13" s="80">
        <v>0.08</v>
      </c>
      <c r="E13" s="80">
        <v>0.04</v>
      </c>
      <c r="F13" s="80">
        <v>4.5999999999999996</v>
      </c>
      <c r="G13" s="80">
        <v>18.13</v>
      </c>
      <c r="H13" s="81">
        <v>4.1500000000000004</v>
      </c>
      <c r="I13" s="80">
        <v>1.8</v>
      </c>
      <c r="J13" s="80">
        <v>2.2999999999999998</v>
      </c>
      <c r="K13" s="80">
        <v>0.13</v>
      </c>
      <c r="L13" s="80">
        <v>0</v>
      </c>
      <c r="M13" s="80">
        <v>0.57999999999999996</v>
      </c>
      <c r="N13" s="80">
        <v>0.06</v>
      </c>
      <c r="O13" s="80">
        <v>0</v>
      </c>
      <c r="P13" s="46">
        <v>2.76</v>
      </c>
    </row>
    <row r="14" spans="1:16" ht="16.5" customHeight="1" x14ac:dyDescent="0.25">
      <c r="A14" s="36" t="s">
        <v>102</v>
      </c>
      <c r="B14" s="60" t="s">
        <v>167</v>
      </c>
      <c r="C14" s="34" t="s">
        <v>59</v>
      </c>
      <c r="D14" s="34">
        <v>0.71</v>
      </c>
      <c r="E14" s="34">
        <v>1.36</v>
      </c>
      <c r="F14" s="34">
        <v>5.33</v>
      </c>
      <c r="G14" s="34">
        <v>35.621475199999999</v>
      </c>
      <c r="H14" s="68">
        <v>24.92</v>
      </c>
      <c r="I14" s="68">
        <v>2.86</v>
      </c>
      <c r="J14" s="68">
        <v>18.440000000000001</v>
      </c>
      <c r="K14" s="68">
        <v>0.03</v>
      </c>
      <c r="L14" s="68">
        <v>6.14</v>
      </c>
      <c r="M14" s="68">
        <v>11.34</v>
      </c>
      <c r="N14" s="68">
        <v>0.04</v>
      </c>
      <c r="O14" s="68">
        <v>0.01</v>
      </c>
      <c r="P14" s="46">
        <v>7.0000000000000007E-2</v>
      </c>
    </row>
    <row r="15" spans="1:16" ht="16.5" customHeight="1" x14ac:dyDescent="0.25">
      <c r="A15" s="36" t="s">
        <v>70</v>
      </c>
      <c r="B15" s="60" t="s">
        <v>138</v>
      </c>
      <c r="C15" s="50">
        <v>200</v>
      </c>
      <c r="D15" s="34">
        <v>0.2</v>
      </c>
      <c r="E15" s="34">
        <v>0.05</v>
      </c>
      <c r="F15" s="34">
        <v>15.01</v>
      </c>
      <c r="G15" s="34">
        <v>58.52</v>
      </c>
      <c r="H15" s="42">
        <v>0.45</v>
      </c>
      <c r="I15" s="42">
        <v>0</v>
      </c>
      <c r="J15" s="42">
        <v>0</v>
      </c>
      <c r="K15" s="42">
        <v>0.05</v>
      </c>
      <c r="L15" s="42">
        <v>0</v>
      </c>
      <c r="M15" s="33">
        <v>0</v>
      </c>
      <c r="N15" s="33">
        <v>0</v>
      </c>
      <c r="O15" s="33">
        <v>0</v>
      </c>
      <c r="P15" s="33">
        <v>0</v>
      </c>
    </row>
    <row r="16" spans="1:16" ht="16.5" customHeight="1" x14ac:dyDescent="0.25">
      <c r="A16" s="44"/>
      <c r="B16" s="47" t="s">
        <v>63</v>
      </c>
      <c r="C16" s="71">
        <v>75</v>
      </c>
      <c r="D16" s="48">
        <v>2.2200000000000002</v>
      </c>
      <c r="E16" s="48">
        <v>0.25</v>
      </c>
      <c r="F16" s="48">
        <v>12.08</v>
      </c>
      <c r="G16" s="48">
        <v>56.55</v>
      </c>
      <c r="H16" s="48">
        <v>8.75</v>
      </c>
      <c r="I16" s="48">
        <v>11.75</v>
      </c>
      <c r="J16" s="48">
        <v>39.5</v>
      </c>
      <c r="K16" s="48">
        <v>0.98</v>
      </c>
      <c r="L16" s="48">
        <v>0</v>
      </c>
      <c r="M16" s="48">
        <v>0.25</v>
      </c>
      <c r="N16" s="48">
        <v>0.35</v>
      </c>
      <c r="O16" s="48">
        <v>0.05</v>
      </c>
      <c r="P16" s="48">
        <v>0</v>
      </c>
    </row>
    <row r="17" spans="1:16" x14ac:dyDescent="0.25">
      <c r="A17" s="44"/>
      <c r="B17" s="30" t="s">
        <v>64</v>
      </c>
      <c r="C17" s="43"/>
      <c r="D17" s="52">
        <f>D9+D10+D15+D16</f>
        <v>18.77</v>
      </c>
      <c r="E17" s="52">
        <f>E9+E10+E15+E16</f>
        <v>19.57</v>
      </c>
      <c r="F17" s="52">
        <f t="shared" ref="F17:P17" si="0">F9+F10+F15+F16</f>
        <v>84.66</v>
      </c>
      <c r="G17" s="52">
        <f>G9+G10+G15+G16</f>
        <v>581.42999999999995</v>
      </c>
      <c r="H17" s="52">
        <f t="shared" si="0"/>
        <v>225.54999999999998</v>
      </c>
      <c r="I17" s="52">
        <f t="shared" si="0"/>
        <v>58.080000000000005</v>
      </c>
      <c r="J17" s="52">
        <f t="shared" si="0"/>
        <v>300.60000000000002</v>
      </c>
      <c r="K17" s="52">
        <f t="shared" si="0"/>
        <v>2.8</v>
      </c>
      <c r="L17" s="52">
        <f t="shared" si="0"/>
        <v>191.49</v>
      </c>
      <c r="M17" s="52">
        <f t="shared" si="0"/>
        <v>162.07</v>
      </c>
      <c r="N17" s="52">
        <f t="shared" si="0"/>
        <v>3.53</v>
      </c>
      <c r="O17" s="52">
        <f t="shared" si="0"/>
        <v>0.15000000000000002</v>
      </c>
      <c r="P17" s="52">
        <f t="shared" si="0"/>
        <v>0.42</v>
      </c>
    </row>
    <row r="18" spans="1:16" x14ac:dyDescent="0.25">
      <c r="A18" s="22"/>
      <c r="B18" s="30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21" spans="1:16" x14ac:dyDescent="0.25">
      <c r="B21" s="44" t="s">
        <v>216</v>
      </c>
      <c r="C21" s="46">
        <f>D17</f>
        <v>18.77</v>
      </c>
    </row>
    <row r="22" spans="1:16" x14ac:dyDescent="0.25">
      <c r="B22" s="44" t="s">
        <v>1</v>
      </c>
      <c r="C22" s="46">
        <f>E17</f>
        <v>19.57</v>
      </c>
    </row>
    <row r="23" spans="1:16" x14ac:dyDescent="0.25">
      <c r="B23" s="44" t="s">
        <v>2</v>
      </c>
      <c r="C23" s="46">
        <f>F17</f>
        <v>84.66</v>
      </c>
    </row>
    <row r="29" spans="1:16" x14ac:dyDescent="0.25">
      <c r="B29" s="130"/>
    </row>
  </sheetData>
  <mergeCells count="8">
    <mergeCell ref="H5:K5"/>
    <mergeCell ref="L5:P5"/>
    <mergeCell ref="A1:G1"/>
    <mergeCell ref="A5:A6"/>
    <mergeCell ref="B5:B6"/>
    <mergeCell ref="C5:C6"/>
    <mergeCell ref="F5:F6"/>
    <mergeCell ref="G5:G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8"/>
  <sheetViews>
    <sheetView topLeftCell="A4" workbookViewId="0">
      <selection activeCell="Q4" sqref="Q1:W1048576"/>
    </sheetView>
  </sheetViews>
  <sheetFormatPr defaultRowHeight="15" x14ac:dyDescent="0.25"/>
  <cols>
    <col min="1" max="1" width="11" customWidth="1"/>
    <col min="2" max="2" width="36.85546875" customWidth="1"/>
    <col min="3" max="3" width="7" customWidth="1"/>
    <col min="4" max="6" width="6.42578125" customWidth="1"/>
    <col min="7" max="7" width="8.140625" customWidth="1"/>
    <col min="8" max="8" width="7.140625" customWidth="1"/>
    <col min="9" max="9" width="7" customWidth="1"/>
    <col min="10" max="10" width="7.7109375" customWidth="1"/>
    <col min="11" max="12" width="6.42578125" customWidth="1"/>
    <col min="13" max="13" width="7.4257812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3" spans="1:16" ht="25.5" x14ac:dyDescent="0.35">
      <c r="C3" s="18" t="s">
        <v>174</v>
      </c>
      <c r="D3" s="19"/>
      <c r="E3" s="20"/>
    </row>
    <row r="5" spans="1:16" ht="15.75" x14ac:dyDescent="0.25">
      <c r="A5" s="21" t="s">
        <v>68</v>
      </c>
    </row>
    <row r="6" spans="1:16" ht="30" x14ac:dyDescent="0.25">
      <c r="A6" s="151" t="s">
        <v>65</v>
      </c>
      <c r="B6" s="149" t="s">
        <v>38</v>
      </c>
      <c r="C6" s="149" t="s">
        <v>39</v>
      </c>
      <c r="D6" s="103" t="s">
        <v>40</v>
      </c>
      <c r="E6" s="103" t="s">
        <v>41</v>
      </c>
      <c r="F6" s="149" t="s">
        <v>42</v>
      </c>
      <c r="G6" s="153" t="s">
        <v>43</v>
      </c>
      <c r="H6" s="144" t="s">
        <v>44</v>
      </c>
      <c r="I6" s="144"/>
      <c r="J6" s="144"/>
      <c r="K6" s="144"/>
      <c r="L6" s="145" t="s">
        <v>45</v>
      </c>
      <c r="M6" s="145"/>
      <c r="N6" s="145"/>
      <c r="O6" s="145"/>
      <c r="P6" s="150"/>
    </row>
    <row r="7" spans="1:16" x14ac:dyDescent="0.25">
      <c r="A7" s="152"/>
      <c r="B7" s="149"/>
      <c r="C7" s="149"/>
      <c r="D7" s="23" t="s">
        <v>46</v>
      </c>
      <c r="E7" s="103" t="s">
        <v>46</v>
      </c>
      <c r="F7" s="149"/>
      <c r="G7" s="154"/>
      <c r="H7" s="102" t="s">
        <v>47</v>
      </c>
      <c r="I7" s="102" t="s">
        <v>48</v>
      </c>
      <c r="J7" s="102" t="s">
        <v>49</v>
      </c>
      <c r="K7" s="102" t="s">
        <v>50</v>
      </c>
      <c r="L7" s="102" t="s">
        <v>51</v>
      </c>
      <c r="M7" s="102" t="s">
        <v>52</v>
      </c>
      <c r="N7" s="102" t="s">
        <v>53</v>
      </c>
      <c r="O7" s="102" t="s">
        <v>54</v>
      </c>
      <c r="P7" s="23" t="s">
        <v>55</v>
      </c>
    </row>
    <row r="8" spans="1:16" x14ac:dyDescent="0.25">
      <c r="B8" s="22" t="s">
        <v>56</v>
      </c>
    </row>
    <row r="9" spans="1:16" ht="36" customHeight="1" x14ac:dyDescent="0.25">
      <c r="A9" s="36" t="s">
        <v>211</v>
      </c>
      <c r="B9" s="37" t="s">
        <v>252</v>
      </c>
      <c r="C9" s="111">
        <v>60</v>
      </c>
      <c r="D9" s="46">
        <v>0.49</v>
      </c>
      <c r="E9" s="46">
        <v>5.35</v>
      </c>
      <c r="F9" s="46">
        <v>3.69</v>
      </c>
      <c r="G9" s="46">
        <v>58.08</v>
      </c>
      <c r="H9" s="33">
        <v>10.130000000000001</v>
      </c>
      <c r="I9" s="33">
        <v>7.94</v>
      </c>
      <c r="J9" s="33">
        <v>15.22</v>
      </c>
      <c r="K9" s="33">
        <v>0.35</v>
      </c>
      <c r="L9" s="33">
        <v>0</v>
      </c>
      <c r="M9" s="33">
        <v>32.64</v>
      </c>
      <c r="N9" s="33">
        <v>2.84</v>
      </c>
      <c r="O9" s="33">
        <v>0.02</v>
      </c>
      <c r="P9" s="34">
        <v>3.31</v>
      </c>
    </row>
    <row r="10" spans="1:16" ht="16.5" customHeight="1" x14ac:dyDescent="0.25">
      <c r="A10" s="36" t="s">
        <v>197</v>
      </c>
      <c r="B10" s="29" t="s">
        <v>223</v>
      </c>
      <c r="C10" s="68">
        <v>60</v>
      </c>
      <c r="D10" s="46">
        <v>1.36</v>
      </c>
      <c r="E10" s="46">
        <v>2.71</v>
      </c>
      <c r="F10" s="46">
        <v>4.49</v>
      </c>
      <c r="G10" s="46">
        <v>51.03</v>
      </c>
      <c r="H10" s="34">
        <v>20.02</v>
      </c>
      <c r="I10" s="34">
        <v>18.37</v>
      </c>
      <c r="J10" s="34">
        <v>37.020000000000003</v>
      </c>
      <c r="K10" s="34">
        <v>0.53</v>
      </c>
      <c r="L10" s="34">
        <v>0</v>
      </c>
      <c r="M10" s="34">
        <v>509.98</v>
      </c>
      <c r="N10" s="34">
        <v>1.5</v>
      </c>
      <c r="O10" s="34">
        <v>0.05</v>
      </c>
      <c r="P10" s="34">
        <v>3.92</v>
      </c>
    </row>
    <row r="11" spans="1:16" ht="27.75" customHeight="1" x14ac:dyDescent="0.25">
      <c r="A11" s="36" t="s">
        <v>210</v>
      </c>
      <c r="B11" s="87" t="s">
        <v>251</v>
      </c>
      <c r="C11" s="76">
        <v>90</v>
      </c>
      <c r="D11" s="94">
        <v>10.56</v>
      </c>
      <c r="E11" s="94">
        <v>9.02</v>
      </c>
      <c r="F11" s="94">
        <v>10.28</v>
      </c>
      <c r="G11" s="94">
        <v>158.12</v>
      </c>
      <c r="H11" s="42">
        <v>18.25</v>
      </c>
      <c r="I11" s="42">
        <v>14.45</v>
      </c>
      <c r="J11" s="42">
        <v>88.13</v>
      </c>
      <c r="K11" s="42">
        <v>0.63</v>
      </c>
      <c r="L11" s="42">
        <v>15.01</v>
      </c>
      <c r="M11" s="42">
        <v>25.56</v>
      </c>
      <c r="N11" s="42">
        <v>2.84</v>
      </c>
      <c r="O11" s="42">
        <v>0.1</v>
      </c>
      <c r="P11" s="114">
        <v>0.14000000000000001</v>
      </c>
    </row>
    <row r="12" spans="1:16" ht="29.25" customHeight="1" x14ac:dyDescent="0.25">
      <c r="A12" s="36" t="s">
        <v>233</v>
      </c>
      <c r="B12" s="86" t="s">
        <v>250</v>
      </c>
      <c r="C12" s="76">
        <v>90</v>
      </c>
      <c r="D12" s="94">
        <v>8.4499999999999993</v>
      </c>
      <c r="E12" s="94">
        <v>2.89</v>
      </c>
      <c r="F12" s="94">
        <v>7.78</v>
      </c>
      <c r="G12" s="94">
        <v>93.01</v>
      </c>
      <c r="H12" s="45">
        <v>14.41</v>
      </c>
      <c r="I12" s="45">
        <v>14.55</v>
      </c>
      <c r="J12" s="45">
        <v>92.07</v>
      </c>
      <c r="K12" s="45">
        <v>1.07</v>
      </c>
      <c r="L12" s="45">
        <v>9.64</v>
      </c>
      <c r="M12" s="45">
        <v>20.62</v>
      </c>
      <c r="N12" s="45">
        <v>0.17</v>
      </c>
      <c r="O12" s="45">
        <v>0.05</v>
      </c>
      <c r="P12" s="114">
        <v>0.85</v>
      </c>
    </row>
    <row r="13" spans="1:16" ht="16.5" customHeight="1" x14ac:dyDescent="0.25">
      <c r="A13" s="36" t="s">
        <v>81</v>
      </c>
      <c r="B13" s="60" t="s">
        <v>82</v>
      </c>
      <c r="C13" s="50">
        <v>150</v>
      </c>
      <c r="D13" s="42">
        <v>3.26</v>
      </c>
      <c r="E13" s="42">
        <v>4.8099999999999996</v>
      </c>
      <c r="F13" s="42">
        <v>22.89</v>
      </c>
      <c r="G13" s="42">
        <v>155.47999999999999</v>
      </c>
      <c r="H13" s="42">
        <v>40.64</v>
      </c>
      <c r="I13" s="42">
        <v>28.02</v>
      </c>
      <c r="J13" s="42">
        <v>70.11</v>
      </c>
      <c r="K13" s="42">
        <v>1.1299999999999999</v>
      </c>
      <c r="L13" s="42">
        <v>31.16</v>
      </c>
      <c r="M13" s="42">
        <v>43.34</v>
      </c>
      <c r="N13" s="42">
        <v>0.18</v>
      </c>
      <c r="O13" s="42">
        <v>0.41</v>
      </c>
      <c r="P13" s="46">
        <v>15.95</v>
      </c>
    </row>
    <row r="14" spans="1:16" ht="16.5" customHeight="1" x14ac:dyDescent="0.25">
      <c r="A14" s="36" t="s">
        <v>70</v>
      </c>
      <c r="B14" s="37" t="s">
        <v>60</v>
      </c>
      <c r="C14" s="33" t="s">
        <v>61</v>
      </c>
      <c r="D14" s="33">
        <v>0.26</v>
      </c>
      <c r="E14" s="33">
        <v>0.06</v>
      </c>
      <c r="F14" s="33">
        <v>11.99</v>
      </c>
      <c r="G14" s="33">
        <v>48.79</v>
      </c>
      <c r="H14" s="33">
        <v>0.45</v>
      </c>
      <c r="I14" s="33">
        <v>0</v>
      </c>
      <c r="J14" s="33">
        <v>0</v>
      </c>
      <c r="K14" s="33">
        <v>0.05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16" ht="28.5" customHeight="1" x14ac:dyDescent="0.25">
      <c r="A15" s="36"/>
      <c r="B15" s="86" t="s">
        <v>130</v>
      </c>
      <c r="C15" s="50">
        <v>100</v>
      </c>
      <c r="D15" s="34">
        <v>0.92</v>
      </c>
      <c r="E15" s="34">
        <v>0.4</v>
      </c>
      <c r="F15" s="34">
        <v>12.22</v>
      </c>
      <c r="G15" s="34">
        <v>64</v>
      </c>
      <c r="H15" s="33">
        <v>33</v>
      </c>
      <c r="I15" s="33">
        <v>14.36</v>
      </c>
      <c r="J15" s="33">
        <v>22.19</v>
      </c>
      <c r="K15" s="33">
        <v>1.63</v>
      </c>
      <c r="L15" s="33">
        <v>0</v>
      </c>
      <c r="M15" s="33">
        <v>9.75</v>
      </c>
      <c r="N15" s="33">
        <v>0.3</v>
      </c>
      <c r="O15" s="33">
        <v>0.04</v>
      </c>
      <c r="P15" s="46">
        <v>21</v>
      </c>
    </row>
    <row r="16" spans="1:16" ht="16.5" customHeight="1" x14ac:dyDescent="0.25">
      <c r="A16" s="44"/>
      <c r="B16" s="60" t="s">
        <v>76</v>
      </c>
      <c r="C16" s="50">
        <v>25</v>
      </c>
      <c r="D16" s="33">
        <v>1.32</v>
      </c>
      <c r="E16" s="33">
        <v>0.13</v>
      </c>
      <c r="F16" s="33">
        <v>12.08</v>
      </c>
      <c r="G16" s="33">
        <v>55.23</v>
      </c>
      <c r="H16" s="33">
        <v>5.75</v>
      </c>
      <c r="I16" s="33">
        <v>8.25</v>
      </c>
      <c r="J16" s="33">
        <v>21.75</v>
      </c>
      <c r="K16" s="33">
        <v>0.5</v>
      </c>
      <c r="L16" s="33">
        <v>0</v>
      </c>
      <c r="M16" s="33">
        <v>0</v>
      </c>
      <c r="N16" s="33">
        <v>0.33</v>
      </c>
      <c r="O16" s="33">
        <v>0.04</v>
      </c>
      <c r="P16" s="46">
        <v>0</v>
      </c>
    </row>
    <row r="17" spans="1:16" ht="16.5" customHeight="1" x14ac:dyDescent="0.25">
      <c r="A17" s="44"/>
      <c r="B17" s="47" t="s">
        <v>63</v>
      </c>
      <c r="C17" s="71">
        <v>20</v>
      </c>
      <c r="D17" s="48">
        <v>1.78</v>
      </c>
      <c r="E17" s="48">
        <v>0.2</v>
      </c>
      <c r="F17" s="48">
        <v>10.66</v>
      </c>
      <c r="G17" s="48">
        <v>56.34</v>
      </c>
      <c r="H17" s="48">
        <v>7</v>
      </c>
      <c r="I17" s="48">
        <v>9.4</v>
      </c>
      <c r="J17" s="48">
        <v>31.6</v>
      </c>
      <c r="K17" s="48">
        <v>0.78</v>
      </c>
      <c r="L17" s="48">
        <v>0</v>
      </c>
      <c r="M17" s="48">
        <v>0.2</v>
      </c>
      <c r="N17" s="48">
        <v>0.28000000000000003</v>
      </c>
      <c r="O17" s="48">
        <v>0.04</v>
      </c>
      <c r="P17" s="48">
        <v>0</v>
      </c>
    </row>
    <row r="18" spans="1:16" x14ac:dyDescent="0.25">
      <c r="A18" s="44"/>
      <c r="B18" s="30" t="s">
        <v>64</v>
      </c>
      <c r="C18" s="43"/>
      <c r="D18" s="52">
        <f>D9+D11+D13+D14+D15+D16+D17</f>
        <v>18.59</v>
      </c>
      <c r="E18" s="52">
        <f t="shared" ref="E18:P18" si="0">E9+E11+E13+E14+E15+E16+E17</f>
        <v>19.969999999999995</v>
      </c>
      <c r="F18" s="52">
        <f t="shared" si="0"/>
        <v>83.81</v>
      </c>
      <c r="G18" s="52">
        <f t="shared" si="0"/>
        <v>596.04</v>
      </c>
      <c r="H18" s="52">
        <f t="shared" si="0"/>
        <v>115.22000000000001</v>
      </c>
      <c r="I18" s="52">
        <f t="shared" si="0"/>
        <v>82.42</v>
      </c>
      <c r="J18" s="52">
        <f t="shared" si="0"/>
        <v>248.99999999999997</v>
      </c>
      <c r="K18" s="52">
        <f t="shared" si="0"/>
        <v>5.0699999999999994</v>
      </c>
      <c r="L18" s="52">
        <f t="shared" si="0"/>
        <v>46.17</v>
      </c>
      <c r="M18" s="52">
        <f t="shared" si="0"/>
        <v>111.49000000000001</v>
      </c>
      <c r="N18" s="52">
        <f t="shared" si="0"/>
        <v>6.77</v>
      </c>
      <c r="O18" s="52">
        <f t="shared" si="0"/>
        <v>0.65000000000000013</v>
      </c>
      <c r="P18" s="52">
        <f t="shared" si="0"/>
        <v>40.4</v>
      </c>
    </row>
    <row r="19" spans="1:16" x14ac:dyDescent="0.25">
      <c r="A19" s="44"/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x14ac:dyDescent="0.25">
      <c r="A20" s="44"/>
      <c r="B20" s="44"/>
      <c r="C20" s="44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x14ac:dyDescent="0.25">
      <c r="A21" s="44"/>
      <c r="B21" s="44" t="s">
        <v>216</v>
      </c>
      <c r="C21" s="46">
        <f>D18</f>
        <v>18.59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16" x14ac:dyDescent="0.25">
      <c r="A22" s="44"/>
      <c r="B22" s="44" t="s">
        <v>1</v>
      </c>
      <c r="C22" s="46">
        <f>E18</f>
        <v>19.969999999999995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x14ac:dyDescent="0.25">
      <c r="A23" s="44"/>
      <c r="B23" s="44" t="s">
        <v>2</v>
      </c>
      <c r="C23" s="46">
        <f>F18</f>
        <v>83.81</v>
      </c>
      <c r="D23" s="62"/>
      <c r="E23" s="62"/>
      <c r="F23" s="62"/>
      <c r="G23" s="62"/>
      <c r="H23" s="63"/>
      <c r="I23" s="63"/>
      <c r="J23" s="63"/>
      <c r="K23" s="63"/>
      <c r="L23" s="63"/>
      <c r="M23" s="63"/>
      <c r="N23" s="63"/>
      <c r="O23" s="63"/>
      <c r="P23" s="44"/>
    </row>
    <row r="24" spans="1:16" x14ac:dyDescent="0.25">
      <c r="A24" s="44"/>
      <c r="B24" s="44"/>
      <c r="C24" s="44"/>
      <c r="D24" s="44"/>
      <c r="E24" s="44"/>
      <c r="F24" s="4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</sheetData>
  <mergeCells count="8">
    <mergeCell ref="H6:K6"/>
    <mergeCell ref="L6:P6"/>
    <mergeCell ref="A1:G1"/>
    <mergeCell ref="A6:A7"/>
    <mergeCell ref="B6:B7"/>
    <mergeCell ref="C6:C7"/>
    <mergeCell ref="F6:F7"/>
    <mergeCell ref="G6:G7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8"/>
  <sheetViews>
    <sheetView topLeftCell="A4" workbookViewId="0">
      <selection activeCell="Q4" sqref="Q1:V1048576"/>
    </sheetView>
  </sheetViews>
  <sheetFormatPr defaultRowHeight="15" x14ac:dyDescent="0.25"/>
  <cols>
    <col min="1" max="1" width="11" customWidth="1"/>
    <col min="2" max="2" width="36.85546875" customWidth="1"/>
    <col min="3" max="3" width="7" customWidth="1"/>
    <col min="4" max="5" width="6.42578125" customWidth="1"/>
    <col min="6" max="6" width="7" customWidth="1"/>
    <col min="7" max="7" width="8.140625" customWidth="1"/>
    <col min="8" max="8" width="7.140625" customWidth="1"/>
    <col min="9" max="9" width="7" customWidth="1"/>
    <col min="10" max="10" width="7.7109375" customWidth="1"/>
    <col min="11" max="12" width="6.42578125" customWidth="1"/>
    <col min="13" max="13" width="7.42578125" customWidth="1"/>
    <col min="14" max="16" width="6.42578125" customWidth="1"/>
  </cols>
  <sheetData>
    <row r="1" spans="1:16" ht="18" customHeight="1" x14ac:dyDescent="0.3">
      <c r="A1" s="146" t="s">
        <v>35</v>
      </c>
      <c r="B1" s="146"/>
      <c r="C1" s="146"/>
      <c r="D1" s="146"/>
      <c r="E1" s="146"/>
      <c r="F1" s="146"/>
      <c r="G1" s="146"/>
    </row>
    <row r="3" spans="1:16" ht="25.5" x14ac:dyDescent="0.35">
      <c r="C3" s="18" t="s">
        <v>174</v>
      </c>
      <c r="D3" s="19"/>
      <c r="E3" s="20"/>
    </row>
    <row r="5" spans="1:16" ht="15.75" x14ac:dyDescent="0.25">
      <c r="A5" s="21" t="s">
        <v>80</v>
      </c>
    </row>
    <row r="6" spans="1:16" ht="30" x14ac:dyDescent="0.25">
      <c r="A6" s="151" t="s">
        <v>65</v>
      </c>
      <c r="B6" s="149" t="s">
        <v>38</v>
      </c>
      <c r="C6" s="149" t="s">
        <v>39</v>
      </c>
      <c r="D6" s="103" t="s">
        <v>40</v>
      </c>
      <c r="E6" s="103" t="s">
        <v>41</v>
      </c>
      <c r="F6" s="149" t="s">
        <v>42</v>
      </c>
      <c r="G6" s="153" t="s">
        <v>43</v>
      </c>
      <c r="H6" s="144" t="s">
        <v>44</v>
      </c>
      <c r="I6" s="144"/>
      <c r="J6" s="144"/>
      <c r="K6" s="144"/>
      <c r="L6" s="145" t="s">
        <v>45</v>
      </c>
      <c r="M6" s="145"/>
      <c r="N6" s="145"/>
      <c r="O6" s="145"/>
      <c r="P6" s="150"/>
    </row>
    <row r="7" spans="1:16" x14ac:dyDescent="0.25">
      <c r="A7" s="152"/>
      <c r="B7" s="149"/>
      <c r="C7" s="149"/>
      <c r="D7" s="23" t="s">
        <v>46</v>
      </c>
      <c r="E7" s="103" t="s">
        <v>46</v>
      </c>
      <c r="F7" s="149"/>
      <c r="G7" s="154"/>
      <c r="H7" s="102" t="s">
        <v>47</v>
      </c>
      <c r="I7" s="102" t="s">
        <v>48</v>
      </c>
      <c r="J7" s="102" t="s">
        <v>49</v>
      </c>
      <c r="K7" s="102" t="s">
        <v>50</v>
      </c>
      <c r="L7" s="102" t="s">
        <v>51</v>
      </c>
      <c r="M7" s="102" t="s">
        <v>52</v>
      </c>
      <c r="N7" s="102" t="s">
        <v>53</v>
      </c>
      <c r="O7" s="102" t="s">
        <v>54</v>
      </c>
      <c r="P7" s="23" t="s">
        <v>55</v>
      </c>
    </row>
    <row r="8" spans="1:16" x14ac:dyDescent="0.25">
      <c r="B8" s="22" t="s">
        <v>56</v>
      </c>
    </row>
    <row r="9" spans="1:16" ht="34.5" customHeight="1" x14ac:dyDescent="0.25">
      <c r="A9" s="109" t="s">
        <v>177</v>
      </c>
      <c r="B9" s="37" t="s">
        <v>178</v>
      </c>
      <c r="C9" s="50">
        <v>60</v>
      </c>
      <c r="D9" s="46">
        <v>0.4</v>
      </c>
      <c r="E9" s="46">
        <v>5.3</v>
      </c>
      <c r="F9" s="46">
        <v>1.02</v>
      </c>
      <c r="G9" s="46">
        <v>55.21</v>
      </c>
      <c r="H9" s="42">
        <v>10.029999999999999</v>
      </c>
      <c r="I9" s="42">
        <v>7.41</v>
      </c>
      <c r="J9" s="42">
        <v>15.37</v>
      </c>
      <c r="K9" s="42">
        <v>0.26</v>
      </c>
      <c r="L9" s="42">
        <v>0</v>
      </c>
      <c r="M9" s="42">
        <v>7.13</v>
      </c>
      <c r="N9" s="42">
        <v>1.72</v>
      </c>
      <c r="O9" s="42">
        <v>0.01</v>
      </c>
      <c r="P9" s="34">
        <v>2.0299999999999998</v>
      </c>
    </row>
    <row r="10" spans="1:16" ht="16.5" customHeight="1" x14ac:dyDescent="0.25">
      <c r="A10" s="36" t="s">
        <v>282</v>
      </c>
      <c r="B10" s="28" t="s">
        <v>234</v>
      </c>
      <c r="C10" s="92">
        <v>60</v>
      </c>
      <c r="D10" s="46">
        <v>1.1200000000000001</v>
      </c>
      <c r="E10" s="46">
        <v>2.78</v>
      </c>
      <c r="F10" s="46">
        <v>5.98</v>
      </c>
      <c r="G10" s="46">
        <v>56.14</v>
      </c>
      <c r="H10" s="42">
        <v>8.6199999999999992</v>
      </c>
      <c r="I10" s="42">
        <v>12.39</v>
      </c>
      <c r="J10" s="42">
        <v>30.15</v>
      </c>
      <c r="K10" s="42">
        <v>0.4</v>
      </c>
      <c r="L10" s="42">
        <v>0</v>
      </c>
      <c r="M10" s="42">
        <v>150.18</v>
      </c>
      <c r="N10" s="42">
        <v>1.41</v>
      </c>
      <c r="O10" s="42">
        <v>0.05</v>
      </c>
      <c r="P10" s="34">
        <v>3.65</v>
      </c>
    </row>
    <row r="11" spans="1:16" ht="30.75" customHeight="1" x14ac:dyDescent="0.25">
      <c r="A11" s="36" t="s">
        <v>283</v>
      </c>
      <c r="B11" s="47" t="s">
        <v>188</v>
      </c>
      <c r="C11" s="76">
        <v>200</v>
      </c>
      <c r="D11" s="94">
        <v>10</v>
      </c>
      <c r="E11" s="94">
        <v>13.83</v>
      </c>
      <c r="F11" s="94">
        <v>20.5</v>
      </c>
      <c r="G11" s="94">
        <v>285.05</v>
      </c>
      <c r="H11" s="45">
        <v>16.77</v>
      </c>
      <c r="I11" s="45">
        <v>14.66</v>
      </c>
      <c r="J11" s="45">
        <v>91.72</v>
      </c>
      <c r="K11" s="45">
        <v>1.31</v>
      </c>
      <c r="L11" s="42">
        <v>0</v>
      </c>
      <c r="M11" s="45">
        <v>12.25</v>
      </c>
      <c r="N11" s="45">
        <v>2.65</v>
      </c>
      <c r="O11" s="45">
        <v>0.08</v>
      </c>
      <c r="P11" s="114">
        <v>2.98</v>
      </c>
    </row>
    <row r="12" spans="1:16" ht="34.5" customHeight="1" x14ac:dyDescent="0.25">
      <c r="A12" s="36" t="s">
        <v>184</v>
      </c>
      <c r="B12" s="110" t="s">
        <v>179</v>
      </c>
      <c r="C12" s="101" t="s">
        <v>84</v>
      </c>
      <c r="D12" s="46">
        <v>17.23</v>
      </c>
      <c r="E12" s="46">
        <v>8.42</v>
      </c>
      <c r="F12" s="46">
        <v>8.07</v>
      </c>
      <c r="G12" s="46">
        <v>175.3</v>
      </c>
      <c r="H12" s="42">
        <v>7.08</v>
      </c>
      <c r="I12" s="42">
        <v>2.23</v>
      </c>
      <c r="J12" s="42">
        <v>18.12</v>
      </c>
      <c r="K12" s="42">
        <v>0.22</v>
      </c>
      <c r="L12" s="42">
        <v>10.8</v>
      </c>
      <c r="M12" s="42">
        <v>18.72</v>
      </c>
      <c r="N12" s="42">
        <v>4.03</v>
      </c>
      <c r="O12" s="42">
        <v>0.01</v>
      </c>
      <c r="P12" s="94">
        <v>0</v>
      </c>
    </row>
    <row r="13" spans="1:16" ht="16.5" customHeight="1" x14ac:dyDescent="0.25">
      <c r="A13" s="36" t="s">
        <v>71</v>
      </c>
      <c r="B13" s="60" t="s">
        <v>72</v>
      </c>
      <c r="C13" s="50">
        <v>150</v>
      </c>
      <c r="D13" s="42">
        <v>5.65</v>
      </c>
      <c r="E13" s="42">
        <v>4.47</v>
      </c>
      <c r="F13" s="42">
        <v>35.619999999999997</v>
      </c>
      <c r="G13" s="42">
        <v>200.3</v>
      </c>
      <c r="H13" s="42">
        <v>10.95</v>
      </c>
      <c r="I13" s="42">
        <v>8.16</v>
      </c>
      <c r="J13" s="42">
        <v>212.3</v>
      </c>
      <c r="K13" s="42">
        <v>0.83</v>
      </c>
      <c r="L13" s="42">
        <v>21</v>
      </c>
      <c r="M13" s="42">
        <v>23.63</v>
      </c>
      <c r="N13" s="42">
        <v>0.82</v>
      </c>
      <c r="O13" s="42">
        <v>0.09</v>
      </c>
      <c r="P13" s="46">
        <v>0</v>
      </c>
    </row>
    <row r="14" spans="1:16" ht="16.5" customHeight="1" x14ac:dyDescent="0.25">
      <c r="A14" s="49" t="s">
        <v>87</v>
      </c>
      <c r="B14" s="29" t="s">
        <v>85</v>
      </c>
      <c r="C14" s="34" t="s">
        <v>86</v>
      </c>
      <c r="D14" s="34">
        <v>0.17</v>
      </c>
      <c r="E14" s="34">
        <v>0.12</v>
      </c>
      <c r="F14" s="34">
        <v>16.68</v>
      </c>
      <c r="G14" s="34">
        <v>67.787755000000004</v>
      </c>
      <c r="H14" s="34">
        <v>6.5</v>
      </c>
      <c r="I14" s="34">
        <v>1.66</v>
      </c>
      <c r="J14" s="34">
        <v>3.72</v>
      </c>
      <c r="K14" s="34">
        <v>0.14000000000000001</v>
      </c>
      <c r="L14" s="34">
        <v>0</v>
      </c>
      <c r="M14" s="34">
        <v>2</v>
      </c>
      <c r="N14" s="34">
        <v>0.25</v>
      </c>
      <c r="O14" s="34">
        <v>0</v>
      </c>
      <c r="P14" s="46">
        <v>1.5</v>
      </c>
    </row>
    <row r="15" spans="1:16" ht="16.5" customHeight="1" x14ac:dyDescent="0.25">
      <c r="A15" s="49"/>
      <c r="B15" s="28" t="s">
        <v>94</v>
      </c>
      <c r="C15" s="74">
        <v>125</v>
      </c>
      <c r="D15" s="42">
        <v>3.84</v>
      </c>
      <c r="E15" s="42">
        <v>0.06</v>
      </c>
      <c r="F15" s="42">
        <v>15.27</v>
      </c>
      <c r="G15" s="42">
        <v>60.39</v>
      </c>
      <c r="H15" s="34">
        <v>2.75</v>
      </c>
      <c r="I15" s="34">
        <v>0.86</v>
      </c>
      <c r="J15" s="34">
        <v>1.5</v>
      </c>
      <c r="K15" s="34">
        <v>0.06</v>
      </c>
      <c r="L15" s="34">
        <v>0</v>
      </c>
      <c r="M15" s="34">
        <v>0.56000000000000005</v>
      </c>
      <c r="N15" s="34">
        <v>0.01</v>
      </c>
      <c r="O15" s="34">
        <v>0</v>
      </c>
      <c r="P15" s="34">
        <v>1.68</v>
      </c>
    </row>
    <row r="16" spans="1:16" ht="16.5" customHeight="1" x14ac:dyDescent="0.25">
      <c r="A16" s="44"/>
      <c r="B16" s="60" t="s">
        <v>76</v>
      </c>
      <c r="C16" s="50">
        <v>25</v>
      </c>
      <c r="D16" s="33">
        <v>1.32</v>
      </c>
      <c r="E16" s="33">
        <v>0.13</v>
      </c>
      <c r="F16" s="33">
        <v>12.08</v>
      </c>
      <c r="G16" s="33">
        <v>55.23</v>
      </c>
      <c r="H16" s="33">
        <v>5.75</v>
      </c>
      <c r="I16" s="33">
        <v>8.25</v>
      </c>
      <c r="J16" s="33">
        <v>21.75</v>
      </c>
      <c r="K16" s="33">
        <v>0.5</v>
      </c>
      <c r="L16" s="33">
        <v>0</v>
      </c>
      <c r="M16" s="33">
        <v>0</v>
      </c>
      <c r="N16" s="33">
        <v>0.33</v>
      </c>
      <c r="O16" s="33">
        <v>0.04</v>
      </c>
      <c r="P16" s="46">
        <v>0</v>
      </c>
    </row>
    <row r="17" spans="1:16" ht="16.5" customHeight="1" x14ac:dyDescent="0.25">
      <c r="A17" s="44"/>
      <c r="B17" s="47" t="s">
        <v>63</v>
      </c>
      <c r="C17" s="71">
        <v>40</v>
      </c>
      <c r="D17" s="48">
        <v>3.56</v>
      </c>
      <c r="E17" s="48">
        <v>0.4</v>
      </c>
      <c r="F17" s="48">
        <v>19.32</v>
      </c>
      <c r="G17" s="48">
        <v>60.62</v>
      </c>
      <c r="H17" s="48">
        <v>14</v>
      </c>
      <c r="I17" s="48">
        <v>18.8</v>
      </c>
      <c r="J17" s="48">
        <v>63.2</v>
      </c>
      <c r="K17" s="48">
        <v>1.56</v>
      </c>
      <c r="L17" s="48">
        <v>0</v>
      </c>
      <c r="M17" s="48">
        <v>0.4</v>
      </c>
      <c r="N17" s="48">
        <v>0.56000000000000005</v>
      </c>
      <c r="O17" s="48">
        <v>0.8</v>
      </c>
      <c r="P17" s="48">
        <v>0</v>
      </c>
    </row>
    <row r="18" spans="1:16" x14ac:dyDescent="0.25">
      <c r="A18" s="44"/>
      <c r="B18" s="30" t="s">
        <v>64</v>
      </c>
      <c r="C18" s="43"/>
      <c r="D18" s="52">
        <f>D9+D11+D14+D15+D16+D17</f>
        <v>19.29</v>
      </c>
      <c r="E18" s="52">
        <f>E9+E11+E14+E15+E16+E17</f>
        <v>19.839999999999996</v>
      </c>
      <c r="F18" s="52">
        <f t="shared" ref="F18:P18" si="0">F9+F11+F14+F15+F16+F17</f>
        <v>84.87</v>
      </c>
      <c r="G18" s="52">
        <f t="shared" si="0"/>
        <v>584.28775499999995</v>
      </c>
      <c r="H18" s="52">
        <f t="shared" si="0"/>
        <v>55.8</v>
      </c>
      <c r="I18" s="52">
        <f t="shared" si="0"/>
        <v>51.64</v>
      </c>
      <c r="J18" s="52">
        <f t="shared" si="0"/>
        <v>197.26</v>
      </c>
      <c r="K18" s="52">
        <f t="shared" si="0"/>
        <v>3.83</v>
      </c>
      <c r="L18" s="52">
        <f t="shared" si="0"/>
        <v>0</v>
      </c>
      <c r="M18" s="52">
        <f t="shared" si="0"/>
        <v>22.339999999999996</v>
      </c>
      <c r="N18" s="52">
        <f t="shared" si="0"/>
        <v>5.52</v>
      </c>
      <c r="O18" s="52">
        <f t="shared" si="0"/>
        <v>0.93</v>
      </c>
      <c r="P18" s="52">
        <f t="shared" si="0"/>
        <v>8.19</v>
      </c>
    </row>
    <row r="19" spans="1:16" x14ac:dyDescent="0.25">
      <c r="A19" s="44"/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x14ac:dyDescent="0.25">
      <c r="A20" s="44"/>
      <c r="B20" s="44"/>
      <c r="C20" s="44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x14ac:dyDescent="0.25">
      <c r="A21" s="44"/>
      <c r="B21" s="44" t="s">
        <v>216</v>
      </c>
      <c r="C21" s="46">
        <f>D18</f>
        <v>19.29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16" x14ac:dyDescent="0.25">
      <c r="A22" s="44"/>
      <c r="B22" s="44" t="s">
        <v>1</v>
      </c>
      <c r="C22" s="46">
        <f>E18</f>
        <v>19.839999999999996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x14ac:dyDescent="0.25">
      <c r="A23" s="44"/>
      <c r="B23" s="44" t="s">
        <v>2</v>
      </c>
      <c r="C23" s="46">
        <f>F18</f>
        <v>84.87</v>
      </c>
      <c r="D23" s="62"/>
      <c r="E23" s="62"/>
      <c r="F23" s="62"/>
      <c r="G23" s="62"/>
      <c r="H23" s="63"/>
      <c r="I23" s="63"/>
      <c r="J23" s="63"/>
      <c r="K23" s="63"/>
      <c r="L23" s="63"/>
      <c r="M23" s="63"/>
      <c r="N23" s="63"/>
      <c r="O23" s="63"/>
      <c r="P23" s="44"/>
    </row>
    <row r="24" spans="1:16" x14ac:dyDescent="0.25">
      <c r="A24" s="44"/>
      <c r="B24" s="44"/>
      <c r="C24" s="44"/>
      <c r="D24" s="44"/>
      <c r="E24" s="44"/>
      <c r="F24" s="4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</sheetData>
  <mergeCells count="8">
    <mergeCell ref="H6:K6"/>
    <mergeCell ref="L6:P6"/>
    <mergeCell ref="A1:G1"/>
    <mergeCell ref="A6:A7"/>
    <mergeCell ref="B6:B7"/>
    <mergeCell ref="C6:C7"/>
    <mergeCell ref="F6:F7"/>
    <mergeCell ref="G6:G7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1 д</vt:lpstr>
      <vt:lpstr>2 д</vt:lpstr>
      <vt:lpstr>3 д</vt:lpstr>
      <vt:lpstr>4д</vt:lpstr>
      <vt:lpstr>5д</vt:lpstr>
      <vt:lpstr>6 д</vt:lpstr>
      <vt:lpstr>7 д</vt:lpstr>
      <vt:lpstr>8 д</vt:lpstr>
      <vt:lpstr>9 д</vt:lpstr>
      <vt:lpstr>10 д</vt:lpstr>
      <vt:lpstr>11 д</vt:lpstr>
      <vt:lpstr>12 д</vt:lpstr>
      <vt:lpstr>13 д</vt:lpstr>
      <vt:lpstr>14 д</vt:lpstr>
      <vt:lpstr>15 д</vt:lpstr>
      <vt:lpstr>16 д</vt:lpstr>
      <vt:lpstr>17 д</vt:lpstr>
      <vt:lpstr>18 д</vt:lpstr>
      <vt:lpstr>19 д</vt:lpstr>
      <vt:lpstr>20 д</vt:lpstr>
      <vt:lpstr>21 д</vt:lpstr>
      <vt:lpstr>22 д</vt:lpstr>
      <vt:lpstr>23 д</vt:lpstr>
      <vt:lpstr>24 д</vt:lpstr>
      <vt:lpstr>Сетка-меню</vt:lpstr>
      <vt:lpstr>Калорийность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Котлячкова Светлана Викторовна</dc:creator>
  <cp:lastModifiedBy>Котлячкова Светлана Викторовна</cp:lastModifiedBy>
  <cp:lastPrinted>2021-08-16T09:14:04Z</cp:lastPrinted>
  <dcterms:created xsi:type="dcterms:W3CDTF">2015-06-05T18:19:34Z</dcterms:created>
  <dcterms:modified xsi:type="dcterms:W3CDTF">2021-08-26T06:25:03Z</dcterms:modified>
</cp:coreProperties>
</file>